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290" activeTab="1"/>
  </bookViews>
  <sheets>
    <sheet name="附件1分地区" sheetId="1" r:id="rId1"/>
    <sheet name="附件2分院校" sheetId="2" r:id="rId2"/>
  </sheets>
  <definedNames>
    <definedName name="_xlnm.Print_Area" localSheetId="1">'附件2分院校'!$A$1:$R$32</definedName>
  </definedNames>
  <calcPr fullCalcOnLoad="1"/>
</workbook>
</file>

<file path=xl/sharedStrings.xml><?xml version="1.0" encoding="utf-8"?>
<sst xmlns="http://schemas.openxmlformats.org/spreadsheetml/2006/main" count="90" uniqueCount="53">
  <si>
    <t>附件1</t>
  </si>
  <si>
    <r>
      <t>201</t>
    </r>
    <r>
      <rPr>
        <sz val="21"/>
        <rFont val="方正小标宋简体"/>
        <family val="0"/>
      </rPr>
      <t>7</t>
    </r>
    <r>
      <rPr>
        <sz val="21"/>
        <rFont val="方正小标宋简体"/>
        <family val="0"/>
      </rPr>
      <t>年福建省选调生接收名额计划安排表</t>
    </r>
  </si>
  <si>
    <t xml:space="preserve">      类别
      人数
 地区
</t>
  </si>
  <si>
    <t>总数</t>
  </si>
  <si>
    <t>党政类</t>
  </si>
  <si>
    <t>法院类</t>
  </si>
  <si>
    <t>检察院类</t>
  </si>
  <si>
    <t>2015届大学生村官定向招录</t>
  </si>
  <si>
    <t>小计</t>
  </si>
  <si>
    <t>应届生</t>
  </si>
  <si>
    <t>2015届大学生村官</t>
  </si>
  <si>
    <t>本科生</t>
  </si>
  <si>
    <t>研究生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</si>
  <si>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</si>
  <si>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</si>
  <si>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</si>
  <si>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</si>
  <si>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</si>
  <si>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</si>
  <si>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</si>
  <si>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</si>
  <si>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</si>
  <si>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</si>
  <si>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</si>
  <si>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t>注：1、大学生村官招录选调生分比例招录、定向招录，其中，比例招录是指按2015届大学生村官生源分布的比例进行招录；定向招录是比例
       招录后从本设区市生源自愿报考23个省级扶贫开发重点县的大学生村官中，给每个省级扶贫开发重点县定向招录3个，共计69名；
    2、博士生根据“双向选择”的原则，由省直单位和各设区市、平潭综合实验区根据人才需要确定接收名额。</t>
  </si>
  <si>
    <t>附件2</t>
  </si>
  <si>
    <t>2017年福建省选调生选拔计划分配表</t>
  </si>
  <si>
    <t>沿海类</t>
  </si>
  <si>
    <t>山区类</t>
  </si>
  <si>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</si>
  <si>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</si>
  <si>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</si>
  <si>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</si>
  <si>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</si>
  <si>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</si>
  <si>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</si>
  <si>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</si>
  <si>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闽南师范大学</t>
  </si>
  <si>
    <t>*福建工程学院</t>
  </si>
  <si>
    <t>*厦门理工学院</t>
  </si>
  <si>
    <t>*泉州师范学院</t>
  </si>
  <si>
    <t>*仰恩大学</t>
  </si>
  <si>
    <t>*闽江学院</t>
  </si>
  <si>
    <t>*莆田学院</t>
  </si>
  <si>
    <t>*三明学院</t>
  </si>
  <si>
    <t>*龙岩学院</t>
  </si>
  <si>
    <t>*福建警察学院</t>
  </si>
  <si>
    <t>*武夷学院</t>
  </si>
  <si>
    <t>*福建江夏学院</t>
  </si>
  <si>
    <t>*宁德师范学院</t>
  </si>
  <si>
    <t>省外重点大学</t>
  </si>
  <si>
    <t>合   计</t>
  </si>
  <si>
    <t>注：(1)加*的12所院校，只招录定向分配至23个省级扶贫开发工作重点县应届毕业生，须与当地组织部门签订5年最低服务年限的协议；(2)山区类选调生重点向省级扶贫开发工作重点县倾斜。（3）表中省内院校计划数主要用于各院校按1:8推优考试名额时参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</si>
</sst>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黑体"/>
      <family val="3"/>
    </font>
    <font>
      <sz val="21"/>
      <name val="方正小标宋简体"/>
      <family val="0"/>
    </font>
    <font>
      <sz val="14"/>
      <name val="黑体"/>
      <family val="3"/>
    </font>
    <font>
      <sz val="12"/>
      <name val="楷体_GB2312"/>
      <family val="3"/>
    </font>
    <font>
      <sz val="12"/>
      <name val="仿宋_GB2312"/>
      <family val="0"/>
    </font>
    <font>
      <sz val="10.5"/>
      <name val="宋体"/>
      <family val="0"/>
    </font>
    <font>
      <b/>
      <sz val="12"/>
      <name val="仿宋_GB2312"/>
      <family val="0"/>
    </font>
    <font>
      <b/>
      <sz val="10.5"/>
      <name val="仿宋_GB2312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10"/>
      <name val="楷体_GB2312"/>
      <family val="3"/>
    </font>
    <font>
      <b/>
      <sz val="15"/>
      <name val="华文细黑"/>
      <family val="0"/>
    </font>
    <font>
      <sz val="15"/>
      <name val="黑体"/>
      <family val="3"/>
    </font>
    <font>
      <sz val="14"/>
      <name val="仿宋_GB2312"/>
      <family val="0"/>
    </font>
    <font>
      <sz val="9"/>
      <name val="仿宋_GB2312"/>
      <family val="0"/>
    </font>
    <font>
      <b/>
      <sz val="14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24" fillId="8" borderId="0" applyNumberFormat="0" applyBorder="0" applyAlignment="0" applyProtection="0"/>
    <xf numFmtId="0" fontId="19" fillId="0" borderId="5" applyNumberFormat="0" applyFill="0" applyAlignment="0" applyProtection="0"/>
    <xf numFmtId="0" fontId="24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18" fillId="3" borderId="0" applyNumberFormat="0" applyBorder="0" applyAlignment="0" applyProtection="0"/>
    <xf numFmtId="0" fontId="24" fillId="12" borderId="0" applyNumberFormat="0" applyBorder="0" applyAlignment="0" applyProtection="0"/>
    <xf numFmtId="0" fontId="32" fillId="0" borderId="8" applyNumberFormat="0" applyFill="0" applyAlignment="0" applyProtection="0"/>
    <xf numFmtId="0" fontId="34" fillId="0" borderId="9" applyNumberFormat="0" applyFill="0" applyAlignment="0" applyProtection="0"/>
    <xf numFmtId="0" fontId="36" fillId="2" borderId="0" applyNumberFormat="0" applyBorder="0" applyAlignment="0" applyProtection="0"/>
    <xf numFmtId="0" fontId="22" fillId="13" borderId="0" applyNumberFormat="0" applyBorder="0" applyAlignment="0" applyProtection="0"/>
    <xf numFmtId="0" fontId="18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20" borderId="0" applyNumberFormat="0" applyBorder="0" applyAlignment="0" applyProtection="0"/>
    <xf numFmtId="0" fontId="18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8" fillId="22" borderId="0" applyNumberFormat="0" applyBorder="0" applyAlignment="0" applyProtection="0"/>
    <xf numFmtId="0" fontId="24" fillId="23" borderId="0" applyNumberFormat="0" applyBorder="0" applyAlignment="0" applyProtection="0"/>
  </cellStyleXfs>
  <cellXfs count="7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4</xdr:row>
      <xdr:rowOff>9525</xdr:rowOff>
    </xdr:to>
    <xdr:sp>
      <xdr:nvSpPr>
        <xdr:cNvPr id="1" name="Line 106"/>
        <xdr:cNvSpPr>
          <a:spLocks/>
        </xdr:cNvSpPr>
      </xdr:nvSpPr>
      <xdr:spPr>
        <a:xfrm flipH="1" flipV="1">
          <a:off x="0" y="762000"/>
          <a:ext cx="914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Line 107"/>
        <xdr:cNvSpPr>
          <a:spLocks/>
        </xdr:cNvSpPr>
      </xdr:nvSpPr>
      <xdr:spPr>
        <a:xfrm>
          <a:off x="0" y="762000"/>
          <a:ext cx="904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19050</xdr:rowOff>
    </xdr:to>
    <xdr:sp>
      <xdr:nvSpPr>
        <xdr:cNvPr id="1" name="Line 496"/>
        <xdr:cNvSpPr>
          <a:spLocks/>
        </xdr:cNvSpPr>
      </xdr:nvSpPr>
      <xdr:spPr>
        <a:xfrm>
          <a:off x="0" y="600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9525</xdr:rowOff>
    </xdr:to>
    <xdr:sp>
      <xdr:nvSpPr>
        <xdr:cNvPr id="2" name="Line 497"/>
        <xdr:cNvSpPr>
          <a:spLocks/>
        </xdr:cNvSpPr>
      </xdr:nvSpPr>
      <xdr:spPr>
        <a:xfrm>
          <a:off x="0" y="600075"/>
          <a:ext cx="129540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19050</xdr:rowOff>
    </xdr:from>
    <xdr:to>
      <xdr:col>0</xdr:col>
      <xdr:colOff>838200</xdr:colOff>
      <xdr:row>3</xdr:row>
      <xdr:rowOff>209550</xdr:rowOff>
    </xdr:to>
    <xdr:sp>
      <xdr:nvSpPr>
        <xdr:cNvPr id="3" name="TextBox 498"/>
        <xdr:cNvSpPr txBox="1">
          <a:spLocks noChangeArrowheads="1"/>
        </xdr:cNvSpPr>
      </xdr:nvSpPr>
      <xdr:spPr>
        <a:xfrm>
          <a:off x="676275" y="6191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0</xdr:col>
      <xdr:colOff>1038225</xdr:colOff>
      <xdr:row>3</xdr:row>
      <xdr:rowOff>57150</xdr:rowOff>
    </xdr:from>
    <xdr:to>
      <xdr:col>0</xdr:col>
      <xdr:colOff>1152525</xdr:colOff>
      <xdr:row>3</xdr:row>
      <xdr:rowOff>238125</xdr:rowOff>
    </xdr:to>
    <xdr:sp>
      <xdr:nvSpPr>
        <xdr:cNvPr id="4" name="TextBox 499"/>
        <xdr:cNvSpPr txBox="1">
          <a:spLocks noChangeArrowheads="1"/>
        </xdr:cNvSpPr>
      </xdr:nvSpPr>
      <xdr:spPr>
        <a:xfrm>
          <a:off x="1038225" y="6572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0</xdr:col>
      <xdr:colOff>685800</xdr:colOff>
      <xdr:row>3</xdr:row>
      <xdr:rowOff>285750</xdr:rowOff>
    </xdr:from>
    <xdr:to>
      <xdr:col>0</xdr:col>
      <xdr:colOff>847725</xdr:colOff>
      <xdr:row>4</xdr:row>
      <xdr:rowOff>57150</xdr:rowOff>
    </xdr:to>
    <xdr:sp>
      <xdr:nvSpPr>
        <xdr:cNvPr id="5" name="TextBox 500"/>
        <xdr:cNvSpPr txBox="1">
          <a:spLocks noChangeArrowheads="1"/>
        </xdr:cNvSpPr>
      </xdr:nvSpPr>
      <xdr:spPr>
        <a:xfrm>
          <a:off x="685800" y="8858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1019175</xdr:colOff>
      <xdr:row>4</xdr:row>
      <xdr:rowOff>0</xdr:rowOff>
    </xdr:from>
    <xdr:to>
      <xdr:col>0</xdr:col>
      <xdr:colOff>1200150</xdr:colOff>
      <xdr:row>5</xdr:row>
      <xdr:rowOff>0</xdr:rowOff>
    </xdr:to>
    <xdr:sp>
      <xdr:nvSpPr>
        <xdr:cNvPr id="6" name="TextBox 501"/>
        <xdr:cNvSpPr txBox="1">
          <a:spLocks noChangeArrowheads="1"/>
        </xdr:cNvSpPr>
      </xdr:nvSpPr>
      <xdr:spPr>
        <a:xfrm>
          <a:off x="1019175" y="1038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历</a:t>
          </a:r>
        </a:p>
      </xdr:txBody>
    </xdr:sp>
    <xdr:clientData/>
  </xdr:twoCellAnchor>
  <xdr:twoCellAnchor>
    <xdr:from>
      <xdr:col>0</xdr:col>
      <xdr:colOff>219075</xdr:colOff>
      <xdr:row>5</xdr:row>
      <xdr:rowOff>0</xdr:rowOff>
    </xdr:from>
    <xdr:to>
      <xdr:col>0</xdr:col>
      <xdr:colOff>381000</xdr:colOff>
      <xdr:row>5</xdr:row>
      <xdr:rowOff>152400</xdr:rowOff>
    </xdr:to>
    <xdr:sp>
      <xdr:nvSpPr>
        <xdr:cNvPr id="7" name="TextBox 502"/>
        <xdr:cNvSpPr txBox="1">
          <a:spLocks noChangeArrowheads="1"/>
        </xdr:cNvSpPr>
      </xdr:nvSpPr>
      <xdr:spPr>
        <a:xfrm>
          <a:off x="219075" y="12382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院</a:t>
          </a:r>
        </a:p>
      </xdr:txBody>
    </xdr:sp>
    <xdr:clientData/>
  </xdr:twoCellAnchor>
  <xdr:twoCellAnchor>
    <xdr:from>
      <xdr:col>0</xdr:col>
      <xdr:colOff>561975</xdr:colOff>
      <xdr:row>5</xdr:row>
      <xdr:rowOff>0</xdr:rowOff>
    </xdr:from>
    <xdr:to>
      <xdr:col>0</xdr:col>
      <xdr:colOff>742950</xdr:colOff>
      <xdr:row>5</xdr:row>
      <xdr:rowOff>171450</xdr:rowOff>
    </xdr:to>
    <xdr:sp>
      <xdr:nvSpPr>
        <xdr:cNvPr id="8" name="TextBox 503"/>
        <xdr:cNvSpPr txBox="1">
          <a:spLocks noChangeArrowheads="1"/>
        </xdr:cNvSpPr>
      </xdr:nvSpPr>
      <xdr:spPr>
        <a:xfrm>
          <a:off x="561975" y="1238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1">
      <selection activeCell="S30" sqref="S30"/>
    </sheetView>
  </sheetViews>
  <sheetFormatPr defaultColWidth="9.00390625" defaultRowHeight="14.25"/>
  <cols>
    <col min="1" max="1" width="11.875" style="0" customWidth="1"/>
    <col min="2" max="7" width="8.625" style="29" customWidth="1"/>
    <col min="8" max="8" width="8.625" style="29" hidden="1" customWidth="1"/>
    <col min="9" max="14" width="8.625" style="29" customWidth="1"/>
  </cols>
  <sheetData>
    <row r="1" spans="1:14" s="28" customFormat="1" ht="21" customHeight="1">
      <c r="A1" s="4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ht="30" customHeight="1">
      <c r="A4" s="31" t="s">
        <v>2</v>
      </c>
      <c r="B4" s="32" t="s">
        <v>3</v>
      </c>
      <c r="C4" s="33"/>
      <c r="D4" s="33"/>
      <c r="E4" s="34" t="s">
        <v>4</v>
      </c>
      <c r="F4" s="34"/>
      <c r="G4" s="34"/>
      <c r="H4" s="34"/>
      <c r="I4" s="62" t="s">
        <v>5</v>
      </c>
      <c r="J4" s="34"/>
      <c r="K4" s="34"/>
      <c r="L4" s="63" t="s">
        <v>6</v>
      </c>
      <c r="M4" s="63"/>
      <c r="N4" s="63"/>
      <c r="O4" s="64" t="s">
        <v>7</v>
      </c>
    </row>
    <row r="5" spans="1:15" ht="30" customHeight="1">
      <c r="A5" s="35"/>
      <c r="B5" s="36" t="s">
        <v>8</v>
      </c>
      <c r="C5" s="37" t="s">
        <v>9</v>
      </c>
      <c r="D5" s="38" t="s">
        <v>10</v>
      </c>
      <c r="E5" s="39" t="s">
        <v>9</v>
      </c>
      <c r="F5" s="40"/>
      <c r="G5" s="41" t="s">
        <v>10</v>
      </c>
      <c r="H5" s="42"/>
      <c r="I5" s="65" t="s">
        <v>9</v>
      </c>
      <c r="J5" s="40"/>
      <c r="K5" s="38" t="s">
        <v>10</v>
      </c>
      <c r="L5" s="65" t="s">
        <v>9</v>
      </c>
      <c r="M5" s="40"/>
      <c r="N5" s="38" t="s">
        <v>10</v>
      </c>
      <c r="O5" s="38"/>
    </row>
    <row r="6" spans="1:15" ht="30" customHeight="1">
      <c r="A6" s="43"/>
      <c r="B6" s="36"/>
      <c r="C6" s="13"/>
      <c r="D6" s="37"/>
      <c r="E6" s="40" t="s">
        <v>11</v>
      </c>
      <c r="F6" s="13" t="s">
        <v>12</v>
      </c>
      <c r="G6" s="44"/>
      <c r="H6" s="45"/>
      <c r="I6" s="13" t="s">
        <v>11</v>
      </c>
      <c r="J6" s="13" t="s">
        <v>12</v>
      </c>
      <c r="K6" s="37"/>
      <c r="L6" s="13" t="s">
        <v>11</v>
      </c>
      <c r="M6" s="13" t="s">
        <v>12</v>
      </c>
      <c r="N6" s="37"/>
      <c r="O6" s="37"/>
    </row>
    <row r="7" spans="1:15" ht="24" customHeight="1">
      <c r="A7" s="46" t="s">
        <v>13</v>
      </c>
      <c r="B7" s="47">
        <v>76</v>
      </c>
      <c r="C7" s="47">
        <v>45</v>
      </c>
      <c r="D7" s="48">
        <f>G7+O7+K7+N7</f>
        <v>31</v>
      </c>
      <c r="E7" s="47">
        <v>25</v>
      </c>
      <c r="F7" s="47">
        <v>6</v>
      </c>
      <c r="G7" s="47">
        <v>24</v>
      </c>
      <c r="H7" s="47"/>
      <c r="I7" s="47">
        <v>4</v>
      </c>
      <c r="J7" s="47">
        <v>2</v>
      </c>
      <c r="K7" s="47">
        <v>2</v>
      </c>
      <c r="L7" s="47">
        <v>5</v>
      </c>
      <c r="M7" s="47">
        <v>3</v>
      </c>
      <c r="N7" s="47">
        <v>2</v>
      </c>
      <c r="O7" s="66">
        <v>3</v>
      </c>
    </row>
    <row r="8" spans="1:15" ht="24" customHeight="1">
      <c r="A8" s="49" t="s">
        <v>14</v>
      </c>
      <c r="B8" s="47">
        <f aca="true" t="shared" si="0" ref="B8:B15">SUM(C8:D8)</f>
        <v>31</v>
      </c>
      <c r="C8" s="47">
        <f aca="true" t="shared" si="1" ref="C8:C15">SUM(E8+F8)+I8+J8+L8+M8</f>
        <v>16</v>
      </c>
      <c r="D8" s="48">
        <f aca="true" t="shared" si="2" ref="D8:D16">G8+O8+K8+N8</f>
        <v>15</v>
      </c>
      <c r="E8" s="47">
        <v>4</v>
      </c>
      <c r="F8" s="50">
        <v>4</v>
      </c>
      <c r="G8" s="50">
        <v>14</v>
      </c>
      <c r="H8" s="50"/>
      <c r="I8" s="50">
        <v>2</v>
      </c>
      <c r="J8" s="50">
        <v>4</v>
      </c>
      <c r="K8" s="50">
        <v>1</v>
      </c>
      <c r="L8" s="50"/>
      <c r="M8" s="47">
        <v>2</v>
      </c>
      <c r="N8" s="47"/>
      <c r="O8" s="66"/>
    </row>
    <row r="9" spans="1:15" ht="24" customHeight="1">
      <c r="A9" s="49" t="s">
        <v>15</v>
      </c>
      <c r="B9" s="47">
        <f t="shared" si="0"/>
        <v>68</v>
      </c>
      <c r="C9" s="47">
        <f t="shared" si="1"/>
        <v>30</v>
      </c>
      <c r="D9" s="48">
        <f t="shared" si="2"/>
        <v>38</v>
      </c>
      <c r="E9" s="47">
        <v>16</v>
      </c>
      <c r="F9" s="50">
        <v>5</v>
      </c>
      <c r="G9" s="50">
        <v>26</v>
      </c>
      <c r="H9" s="50"/>
      <c r="I9" s="50">
        <v>4</v>
      </c>
      <c r="J9" s="50">
        <v>1</v>
      </c>
      <c r="K9" s="50">
        <v>2</v>
      </c>
      <c r="L9" s="50">
        <v>4</v>
      </c>
      <c r="M9" s="47"/>
      <c r="N9" s="47">
        <v>1</v>
      </c>
      <c r="O9" s="66">
        <v>9</v>
      </c>
    </row>
    <row r="10" spans="1:15" ht="24" customHeight="1">
      <c r="A10" s="49" t="s">
        <v>16</v>
      </c>
      <c r="B10" s="47">
        <v>54</v>
      </c>
      <c r="C10" s="47">
        <v>27</v>
      </c>
      <c r="D10" s="48">
        <f t="shared" si="2"/>
        <v>27</v>
      </c>
      <c r="E10" s="47">
        <v>14</v>
      </c>
      <c r="F10" s="50">
        <v>4</v>
      </c>
      <c r="G10" s="50">
        <v>23</v>
      </c>
      <c r="H10" s="50"/>
      <c r="I10" s="50">
        <v>4</v>
      </c>
      <c r="J10" s="50">
        <v>1</v>
      </c>
      <c r="K10" s="50">
        <v>2</v>
      </c>
      <c r="L10" s="50">
        <v>2</v>
      </c>
      <c r="M10" s="47">
        <v>2</v>
      </c>
      <c r="N10" s="47">
        <v>2</v>
      </c>
      <c r="O10" s="66"/>
    </row>
    <row r="11" spans="1:15" ht="24" customHeight="1">
      <c r="A11" s="49" t="s">
        <v>17</v>
      </c>
      <c r="B11" s="47">
        <f t="shared" si="0"/>
        <v>43</v>
      </c>
      <c r="C11" s="47">
        <f t="shared" si="1"/>
        <v>30</v>
      </c>
      <c r="D11" s="48">
        <f t="shared" si="2"/>
        <v>13</v>
      </c>
      <c r="E11" s="47">
        <v>15</v>
      </c>
      <c r="F11" s="50">
        <v>4</v>
      </c>
      <c r="G11" s="50">
        <v>11</v>
      </c>
      <c r="H11" s="50"/>
      <c r="I11" s="50">
        <v>4</v>
      </c>
      <c r="J11" s="50">
        <v>1</v>
      </c>
      <c r="K11" s="50">
        <v>1</v>
      </c>
      <c r="L11" s="50">
        <v>4</v>
      </c>
      <c r="M11" s="47">
        <v>2</v>
      </c>
      <c r="N11" s="47">
        <v>1</v>
      </c>
      <c r="O11" s="66"/>
    </row>
    <row r="12" spans="1:15" ht="24" customHeight="1">
      <c r="A12" s="49" t="s">
        <v>18</v>
      </c>
      <c r="B12" s="47">
        <f t="shared" si="0"/>
        <v>85</v>
      </c>
      <c r="C12" s="47">
        <f t="shared" si="1"/>
        <v>50</v>
      </c>
      <c r="D12" s="48">
        <f t="shared" si="2"/>
        <v>35</v>
      </c>
      <c r="E12" s="47">
        <v>32</v>
      </c>
      <c r="F12" s="50">
        <v>7</v>
      </c>
      <c r="G12" s="50">
        <v>18</v>
      </c>
      <c r="H12" s="50"/>
      <c r="I12" s="50">
        <v>4</v>
      </c>
      <c r="J12" s="50">
        <v>1</v>
      </c>
      <c r="K12" s="50">
        <v>1</v>
      </c>
      <c r="L12" s="50">
        <v>5</v>
      </c>
      <c r="M12" s="47">
        <v>1</v>
      </c>
      <c r="N12" s="47">
        <v>1</v>
      </c>
      <c r="O12" s="66">
        <v>15</v>
      </c>
    </row>
    <row r="13" spans="1:15" ht="24" customHeight="1">
      <c r="A13" s="49" t="s">
        <v>19</v>
      </c>
      <c r="B13" s="47">
        <f t="shared" si="0"/>
        <v>76</v>
      </c>
      <c r="C13" s="47">
        <f t="shared" si="1"/>
        <v>48</v>
      </c>
      <c r="D13" s="48">
        <f t="shared" si="2"/>
        <v>28</v>
      </c>
      <c r="E13" s="47">
        <v>31</v>
      </c>
      <c r="F13" s="50">
        <v>6</v>
      </c>
      <c r="G13" s="50">
        <v>12</v>
      </c>
      <c r="H13" s="50"/>
      <c r="I13" s="50">
        <v>4</v>
      </c>
      <c r="J13" s="50">
        <v>1</v>
      </c>
      <c r="K13" s="50"/>
      <c r="L13" s="50">
        <v>5</v>
      </c>
      <c r="M13" s="47">
        <v>1</v>
      </c>
      <c r="N13" s="47">
        <v>1</v>
      </c>
      <c r="O13" s="66">
        <v>15</v>
      </c>
    </row>
    <row r="14" spans="1:15" ht="24" customHeight="1">
      <c r="A14" s="49" t="s">
        <v>20</v>
      </c>
      <c r="B14" s="47">
        <f t="shared" si="0"/>
        <v>77</v>
      </c>
      <c r="C14" s="47">
        <f t="shared" si="1"/>
        <v>44</v>
      </c>
      <c r="D14" s="48">
        <f t="shared" si="2"/>
        <v>33</v>
      </c>
      <c r="E14" s="47">
        <v>24</v>
      </c>
      <c r="F14" s="50">
        <v>7</v>
      </c>
      <c r="G14" s="50">
        <v>22</v>
      </c>
      <c r="H14" s="50"/>
      <c r="I14" s="50">
        <v>4</v>
      </c>
      <c r="J14" s="50">
        <v>2</v>
      </c>
      <c r="K14" s="50">
        <v>1</v>
      </c>
      <c r="L14" s="50">
        <v>5</v>
      </c>
      <c r="M14" s="47">
        <v>2</v>
      </c>
      <c r="N14" s="47">
        <v>1</v>
      </c>
      <c r="O14" s="66">
        <v>9</v>
      </c>
    </row>
    <row r="15" spans="1:15" ht="24" customHeight="1">
      <c r="A15" s="49" t="s">
        <v>21</v>
      </c>
      <c r="B15" s="47">
        <f t="shared" si="0"/>
        <v>82</v>
      </c>
      <c r="C15" s="47">
        <f t="shared" si="1"/>
        <v>46</v>
      </c>
      <c r="D15" s="48">
        <f t="shared" si="2"/>
        <v>36</v>
      </c>
      <c r="E15" s="47">
        <v>28</v>
      </c>
      <c r="F15" s="50">
        <v>6</v>
      </c>
      <c r="G15" s="50">
        <v>17</v>
      </c>
      <c r="H15" s="50"/>
      <c r="I15" s="50">
        <v>4</v>
      </c>
      <c r="J15" s="50">
        <v>1</v>
      </c>
      <c r="K15" s="50"/>
      <c r="L15" s="50">
        <v>5</v>
      </c>
      <c r="M15" s="47">
        <v>2</v>
      </c>
      <c r="N15" s="47">
        <v>1</v>
      </c>
      <c r="O15" s="66">
        <v>18</v>
      </c>
    </row>
    <row r="16" spans="1:15" ht="24" customHeight="1">
      <c r="A16" s="51" t="s">
        <v>22</v>
      </c>
      <c r="B16" s="47">
        <v>8</v>
      </c>
      <c r="C16" s="47">
        <v>4</v>
      </c>
      <c r="D16" s="48">
        <f t="shared" si="2"/>
        <v>4</v>
      </c>
      <c r="E16" s="47">
        <v>1</v>
      </c>
      <c r="F16" s="47">
        <v>1</v>
      </c>
      <c r="G16" s="47">
        <v>4</v>
      </c>
      <c r="H16" s="47"/>
      <c r="I16" s="47">
        <v>1</v>
      </c>
      <c r="J16" s="47">
        <v>1</v>
      </c>
      <c r="K16" s="47"/>
      <c r="L16" s="47"/>
      <c r="M16" s="47"/>
      <c r="N16" s="67"/>
      <c r="O16" s="66"/>
    </row>
    <row r="17" spans="1:15" ht="24" customHeight="1">
      <c r="A17" s="52" t="s">
        <v>23</v>
      </c>
      <c r="B17" s="53">
        <f aca="true" t="shared" si="3" ref="B17:O17">SUM(B7:B16)</f>
        <v>600</v>
      </c>
      <c r="C17" s="53">
        <f t="shared" si="3"/>
        <v>340</v>
      </c>
      <c r="D17" s="53">
        <f t="shared" si="3"/>
        <v>260</v>
      </c>
      <c r="E17" s="10">
        <f t="shared" si="3"/>
        <v>190</v>
      </c>
      <c r="F17" s="10">
        <f t="shared" si="3"/>
        <v>50</v>
      </c>
      <c r="G17" s="53">
        <f t="shared" si="3"/>
        <v>171</v>
      </c>
      <c r="H17" s="53">
        <f t="shared" si="3"/>
        <v>0</v>
      </c>
      <c r="I17" s="10">
        <f t="shared" si="3"/>
        <v>35</v>
      </c>
      <c r="J17" s="10">
        <f t="shared" si="3"/>
        <v>15</v>
      </c>
      <c r="K17" s="53">
        <f t="shared" si="3"/>
        <v>10</v>
      </c>
      <c r="L17" s="10">
        <f t="shared" si="3"/>
        <v>35</v>
      </c>
      <c r="M17" s="56">
        <f t="shared" si="3"/>
        <v>15</v>
      </c>
      <c r="N17" s="10">
        <f t="shared" si="3"/>
        <v>10</v>
      </c>
      <c r="O17" s="68">
        <f t="shared" si="3"/>
        <v>69</v>
      </c>
    </row>
    <row r="18" spans="1:15" ht="24" customHeight="1">
      <c r="A18" s="54"/>
      <c r="B18" s="55"/>
      <c r="C18" s="55"/>
      <c r="D18" s="55"/>
      <c r="E18" s="56">
        <f>E17+F17</f>
        <v>240</v>
      </c>
      <c r="F18" s="57"/>
      <c r="G18" s="58"/>
      <c r="H18" s="58"/>
      <c r="I18" s="56">
        <f>I17+J17</f>
        <v>50</v>
      </c>
      <c r="J18" s="57"/>
      <c r="K18" s="58"/>
      <c r="L18" s="69">
        <f>L17+M17</f>
        <v>50</v>
      </c>
      <c r="M18" s="70"/>
      <c r="N18" s="53"/>
      <c r="O18" s="71"/>
    </row>
    <row r="19" spans="1:15" ht="24" customHeight="1">
      <c r="A19" s="59"/>
      <c r="B19" s="58"/>
      <c r="C19" s="58"/>
      <c r="D19" s="58"/>
      <c r="E19" s="56">
        <f>E18+G17+H17</f>
        <v>411</v>
      </c>
      <c r="F19" s="60"/>
      <c r="G19" s="60"/>
      <c r="H19" s="60"/>
      <c r="I19" s="56">
        <f>SUM(I18)+K17</f>
        <v>60</v>
      </c>
      <c r="J19" s="60"/>
      <c r="K19" s="60"/>
      <c r="L19" s="10">
        <f>SUM(L18)+N17</f>
        <v>60</v>
      </c>
      <c r="M19" s="10"/>
      <c r="N19" s="10"/>
      <c r="O19" s="72"/>
    </row>
    <row r="20" ht="14.25">
      <c r="O20" s="73"/>
    </row>
    <row r="21" spans="1:15" ht="48" customHeight="1">
      <c r="A21" s="61" t="s">
        <v>24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</sheetData>
  <sheetProtection/>
  <mergeCells count="32">
    <mergeCell ref="A2:N2"/>
    <mergeCell ref="B4:D4"/>
    <mergeCell ref="E4:H4"/>
    <mergeCell ref="I4:K4"/>
    <mergeCell ref="L4:N4"/>
    <mergeCell ref="E5:F5"/>
    <mergeCell ref="I5:J5"/>
    <mergeCell ref="L5:M5"/>
    <mergeCell ref="E18:F18"/>
    <mergeCell ref="I18:J18"/>
    <mergeCell ref="L18:M18"/>
    <mergeCell ref="E19:H19"/>
    <mergeCell ref="I19:K19"/>
    <mergeCell ref="L19:N19"/>
    <mergeCell ref="A21:O21"/>
    <mergeCell ref="A4:A6"/>
    <mergeCell ref="A17:A19"/>
    <mergeCell ref="B5:B6"/>
    <mergeCell ref="B17:B19"/>
    <mergeCell ref="C5:C6"/>
    <mergeCell ref="C17:C19"/>
    <mergeCell ref="D5:D6"/>
    <mergeCell ref="D17:D19"/>
    <mergeCell ref="G17:G18"/>
    <mergeCell ref="H17:H18"/>
    <mergeCell ref="K5:K6"/>
    <mergeCell ref="K17:K18"/>
    <mergeCell ref="N5:N6"/>
    <mergeCell ref="N17:N18"/>
    <mergeCell ref="O4:O6"/>
    <mergeCell ref="O17:O19"/>
    <mergeCell ref="G5:H6"/>
  </mergeCells>
  <printOptions horizontalCentered="1"/>
  <pageMargins left="0.63" right="0.67" top="0.43" bottom="0.51" header="0.71" footer="0.83"/>
  <pageSetup horizontalDpi="600" verticalDpi="6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4">
      <selection activeCell="U29" sqref="U29"/>
    </sheetView>
  </sheetViews>
  <sheetFormatPr defaultColWidth="9.00390625" defaultRowHeight="14.25"/>
  <cols>
    <col min="1" max="1" width="17.00390625" style="3" customWidth="1"/>
    <col min="2" max="18" width="6.75390625" style="3" customWidth="1"/>
    <col min="19" max="19" width="16.00390625" style="3" customWidth="1"/>
    <col min="20" max="34" width="6.875" style="3" customWidth="1"/>
    <col min="35" max="16384" width="9.00390625" style="3" customWidth="1"/>
  </cols>
  <sheetData>
    <row r="1" ht="16.5" customHeight="1">
      <c r="A1" s="4" t="s">
        <v>25</v>
      </c>
    </row>
    <row r="2" spans="1:18" ht="22.5" customHeight="1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8.25" customHeight="1"/>
    <row r="4" spans="1:18" ht="34.5" customHeight="1">
      <c r="A4" s="6"/>
      <c r="B4" s="7" t="s">
        <v>3</v>
      </c>
      <c r="C4" s="8"/>
      <c r="D4" s="8"/>
      <c r="E4" s="8" t="s">
        <v>4</v>
      </c>
      <c r="F4" s="8"/>
      <c r="G4" s="8"/>
      <c r="H4" s="8"/>
      <c r="I4" s="8" t="s">
        <v>5</v>
      </c>
      <c r="J4" s="8"/>
      <c r="K4" s="8"/>
      <c r="L4" s="8"/>
      <c r="M4" s="8" t="s">
        <v>6</v>
      </c>
      <c r="N4" s="8"/>
      <c r="O4" s="8"/>
      <c r="P4" s="8"/>
      <c r="Q4" s="26" t="s">
        <v>7</v>
      </c>
      <c r="R4" s="27"/>
    </row>
    <row r="5" spans="1:18" ht="15.75" customHeight="1">
      <c r="A5" s="9"/>
      <c r="B5" s="10" t="s">
        <v>8</v>
      </c>
      <c r="C5" s="10" t="s">
        <v>11</v>
      </c>
      <c r="D5" s="11" t="s">
        <v>12</v>
      </c>
      <c r="E5" s="10" t="s">
        <v>27</v>
      </c>
      <c r="F5" s="10"/>
      <c r="G5" s="10" t="s">
        <v>28</v>
      </c>
      <c r="H5" s="10"/>
      <c r="I5" s="10" t="s">
        <v>27</v>
      </c>
      <c r="J5" s="10"/>
      <c r="K5" s="10" t="s">
        <v>28</v>
      </c>
      <c r="L5" s="10"/>
      <c r="M5" s="10" t="s">
        <v>27</v>
      </c>
      <c r="N5" s="10"/>
      <c r="O5" s="10" t="s">
        <v>28</v>
      </c>
      <c r="P5" s="10"/>
      <c r="Q5" s="13" t="s">
        <v>27</v>
      </c>
      <c r="R5" s="13" t="s">
        <v>28</v>
      </c>
    </row>
    <row r="6" spans="1:18" ht="18.75" customHeight="1">
      <c r="A6" s="12"/>
      <c r="B6" s="10"/>
      <c r="C6" s="10"/>
      <c r="D6" s="11"/>
      <c r="E6" s="13" t="s">
        <v>11</v>
      </c>
      <c r="F6" s="13" t="s">
        <v>12</v>
      </c>
      <c r="G6" s="13" t="s">
        <v>11</v>
      </c>
      <c r="H6" s="13" t="s">
        <v>12</v>
      </c>
      <c r="I6" s="13" t="s">
        <v>11</v>
      </c>
      <c r="J6" s="13" t="s">
        <v>12</v>
      </c>
      <c r="K6" s="13" t="s">
        <v>11</v>
      </c>
      <c r="L6" s="13" t="s">
        <v>12</v>
      </c>
      <c r="M6" s="13" t="s">
        <v>11</v>
      </c>
      <c r="N6" s="13" t="s">
        <v>12</v>
      </c>
      <c r="O6" s="13" t="s">
        <v>11</v>
      </c>
      <c r="P6" s="13" t="s">
        <v>12</v>
      </c>
      <c r="Q6" s="13"/>
      <c r="R6" s="13"/>
    </row>
    <row r="7" spans="1:18" s="1" customFormat="1" ht="14.25" customHeight="1">
      <c r="A7" s="14" t="s">
        <v>29</v>
      </c>
      <c r="B7" s="15">
        <f aca="true" t="shared" si="0" ref="B7:B29">SUM(C7:D7)</f>
        <v>30</v>
      </c>
      <c r="C7" s="15">
        <f aca="true" t="shared" si="1" ref="C7:D12">E7+G7+I7+K7+M7+O7</f>
        <v>15</v>
      </c>
      <c r="D7" s="16">
        <f t="shared" si="1"/>
        <v>15</v>
      </c>
      <c r="E7" s="17">
        <v>6</v>
      </c>
      <c r="F7" s="18">
        <v>5</v>
      </c>
      <c r="G7" s="18">
        <v>4</v>
      </c>
      <c r="H7" s="18">
        <v>4</v>
      </c>
      <c r="I7" s="18">
        <v>2</v>
      </c>
      <c r="J7" s="25">
        <v>2</v>
      </c>
      <c r="K7" s="25">
        <v>1</v>
      </c>
      <c r="L7" s="25">
        <v>1</v>
      </c>
      <c r="M7" s="25">
        <v>1</v>
      </c>
      <c r="N7" s="25">
        <v>2</v>
      </c>
      <c r="O7" s="25">
        <v>1</v>
      </c>
      <c r="P7" s="25">
        <v>1</v>
      </c>
      <c r="Q7" s="25"/>
      <c r="R7" s="25"/>
    </row>
    <row r="8" spans="1:18" s="1" customFormat="1" ht="14.25" customHeight="1">
      <c r="A8" s="14" t="s">
        <v>30</v>
      </c>
      <c r="B8" s="15">
        <f t="shared" si="0"/>
        <v>27</v>
      </c>
      <c r="C8" s="15">
        <f t="shared" si="1"/>
        <v>22</v>
      </c>
      <c r="D8" s="16">
        <f t="shared" si="1"/>
        <v>5</v>
      </c>
      <c r="E8" s="17">
        <v>7</v>
      </c>
      <c r="F8" s="18">
        <v>1</v>
      </c>
      <c r="G8" s="18">
        <v>10</v>
      </c>
      <c r="H8" s="18">
        <v>1</v>
      </c>
      <c r="I8" s="18">
        <v>2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/>
      <c r="Q8" s="25"/>
      <c r="R8" s="25"/>
    </row>
    <row r="9" spans="1:18" s="1" customFormat="1" ht="14.25" customHeight="1">
      <c r="A9" s="14" t="s">
        <v>31</v>
      </c>
      <c r="B9" s="15">
        <f t="shared" si="0"/>
        <v>35</v>
      </c>
      <c r="C9" s="15">
        <f t="shared" si="1"/>
        <v>25</v>
      </c>
      <c r="D9" s="16">
        <f t="shared" si="1"/>
        <v>10</v>
      </c>
      <c r="E9" s="17">
        <v>9</v>
      </c>
      <c r="F9" s="18">
        <v>3</v>
      </c>
      <c r="G9" s="18">
        <v>10</v>
      </c>
      <c r="H9" s="18">
        <v>3</v>
      </c>
      <c r="I9" s="18">
        <v>2</v>
      </c>
      <c r="J9" s="25">
        <v>1</v>
      </c>
      <c r="K9" s="25">
        <v>2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/>
      <c r="R9" s="25"/>
    </row>
    <row r="10" spans="1:18" s="1" customFormat="1" ht="14.25" customHeight="1">
      <c r="A10" s="14" t="s">
        <v>32</v>
      </c>
      <c r="B10" s="15">
        <f aca="true" t="shared" si="2" ref="B10:B16">SUM(C10:D10)</f>
        <v>32</v>
      </c>
      <c r="C10" s="15">
        <f t="shared" si="1"/>
        <v>24</v>
      </c>
      <c r="D10" s="16">
        <f t="shared" si="1"/>
        <v>8</v>
      </c>
      <c r="E10" s="17">
        <v>9</v>
      </c>
      <c r="F10" s="18">
        <v>2</v>
      </c>
      <c r="G10" s="18">
        <v>10</v>
      </c>
      <c r="H10" s="18">
        <v>2</v>
      </c>
      <c r="I10" s="18">
        <v>2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/>
      <c r="R10" s="25"/>
    </row>
    <row r="11" spans="1:18" s="1" customFormat="1" ht="14.25" customHeight="1">
      <c r="A11" s="14" t="s">
        <v>33</v>
      </c>
      <c r="B11" s="15">
        <f t="shared" si="2"/>
        <v>32</v>
      </c>
      <c r="C11" s="15">
        <f t="shared" si="1"/>
        <v>27</v>
      </c>
      <c r="D11" s="16">
        <f t="shared" si="1"/>
        <v>5</v>
      </c>
      <c r="E11" s="17">
        <v>8</v>
      </c>
      <c r="F11" s="18">
        <v>2</v>
      </c>
      <c r="G11" s="18">
        <v>13</v>
      </c>
      <c r="H11" s="18">
        <v>3</v>
      </c>
      <c r="I11" s="18">
        <v>1</v>
      </c>
      <c r="J11" s="25"/>
      <c r="K11" s="25">
        <v>2</v>
      </c>
      <c r="L11" s="25"/>
      <c r="M11" s="25">
        <v>1</v>
      </c>
      <c r="N11" s="25"/>
      <c r="O11" s="25">
        <v>2</v>
      </c>
      <c r="P11" s="25"/>
      <c r="Q11" s="25"/>
      <c r="R11" s="25"/>
    </row>
    <row r="12" spans="1:18" s="1" customFormat="1" ht="14.25" customHeight="1">
      <c r="A12" s="14" t="s">
        <v>34</v>
      </c>
      <c r="B12" s="15">
        <f t="shared" si="2"/>
        <v>6</v>
      </c>
      <c r="C12" s="15">
        <f t="shared" si="1"/>
        <v>5</v>
      </c>
      <c r="D12" s="16">
        <f t="shared" si="1"/>
        <v>1</v>
      </c>
      <c r="E12" s="17">
        <v>2</v>
      </c>
      <c r="F12" s="18"/>
      <c r="G12" s="18">
        <v>3</v>
      </c>
      <c r="H12" s="18">
        <v>1</v>
      </c>
      <c r="I12" s="18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1" customFormat="1" ht="14.25" customHeight="1">
      <c r="A13" s="14" t="s">
        <v>35</v>
      </c>
      <c r="B13" s="15">
        <f t="shared" si="2"/>
        <v>6</v>
      </c>
      <c r="C13" s="15">
        <f aca="true" t="shared" si="3" ref="C13:C16">E13+G13+I13+K13+M13+O13</f>
        <v>5</v>
      </c>
      <c r="D13" s="16">
        <v>1</v>
      </c>
      <c r="E13" s="17">
        <v>2</v>
      </c>
      <c r="F13" s="18"/>
      <c r="G13" s="18">
        <v>3</v>
      </c>
      <c r="H13" s="18">
        <v>1</v>
      </c>
      <c r="I13" s="18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1" customFormat="1" ht="14.25" customHeight="1">
      <c r="A14" s="14" t="s">
        <v>36</v>
      </c>
      <c r="B14" s="15">
        <f t="shared" si="2"/>
        <v>17</v>
      </c>
      <c r="C14" s="15">
        <f t="shared" si="3"/>
        <v>13</v>
      </c>
      <c r="D14" s="16">
        <f>SUM(F14+H14+J14+L14+N14+P14)</f>
        <v>4</v>
      </c>
      <c r="E14" s="17">
        <v>5</v>
      </c>
      <c r="F14" s="18">
        <v>2</v>
      </c>
      <c r="G14" s="18">
        <v>4</v>
      </c>
      <c r="H14" s="18">
        <v>2</v>
      </c>
      <c r="I14" s="18">
        <v>1</v>
      </c>
      <c r="J14" s="25"/>
      <c r="K14" s="25">
        <v>1</v>
      </c>
      <c r="L14" s="25"/>
      <c r="M14" s="25">
        <v>1</v>
      </c>
      <c r="N14" s="25"/>
      <c r="O14" s="25">
        <v>1</v>
      </c>
      <c r="P14" s="25"/>
      <c r="Q14" s="25"/>
      <c r="R14" s="25"/>
    </row>
    <row r="15" spans="1:18" s="1" customFormat="1" ht="14.25" customHeight="1">
      <c r="A15" s="14" t="s">
        <v>37</v>
      </c>
      <c r="B15" s="15">
        <f t="shared" si="2"/>
        <v>7</v>
      </c>
      <c r="C15" s="15">
        <f t="shared" si="3"/>
        <v>6</v>
      </c>
      <c r="D15" s="16">
        <f>SUM(F15+H15+J15+L15+N15+P15)</f>
        <v>1</v>
      </c>
      <c r="E15" s="17">
        <v>1</v>
      </c>
      <c r="F15" s="18">
        <v>1</v>
      </c>
      <c r="G15" s="18">
        <v>2</v>
      </c>
      <c r="H15" s="18"/>
      <c r="I15" s="18">
        <v>1</v>
      </c>
      <c r="J15" s="25"/>
      <c r="K15" s="25">
        <v>1</v>
      </c>
      <c r="L15" s="25"/>
      <c r="M15" s="25"/>
      <c r="N15" s="25"/>
      <c r="O15" s="25">
        <v>1</v>
      </c>
      <c r="P15" s="25"/>
      <c r="Q15" s="25"/>
      <c r="R15" s="25"/>
    </row>
    <row r="16" spans="1:18" s="1" customFormat="1" ht="14.25" customHeight="1">
      <c r="A16" s="14" t="s">
        <v>38</v>
      </c>
      <c r="B16" s="15">
        <f t="shared" si="2"/>
        <v>2</v>
      </c>
      <c r="C16" s="15">
        <f t="shared" si="3"/>
        <v>2</v>
      </c>
      <c r="D16" s="16"/>
      <c r="E16" s="17">
        <v>1</v>
      </c>
      <c r="F16" s="18"/>
      <c r="G16" s="18">
        <v>1</v>
      </c>
      <c r="H16" s="18"/>
      <c r="I16" s="18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1" customFormat="1" ht="14.25" customHeight="1">
      <c r="A17" s="14" t="s">
        <v>39</v>
      </c>
      <c r="B17" s="15">
        <f t="shared" si="0"/>
        <v>2</v>
      </c>
      <c r="C17" s="15">
        <f aca="true" t="shared" si="4" ref="C17:C27">E17+G17+I17+K17+M17+O17</f>
        <v>2</v>
      </c>
      <c r="D17" s="16"/>
      <c r="E17" s="17">
        <v>1</v>
      </c>
      <c r="F17" s="18"/>
      <c r="G17" s="18">
        <v>1</v>
      </c>
      <c r="H17" s="18"/>
      <c r="I17" s="18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1" customFormat="1" ht="14.25" customHeight="1">
      <c r="A18" s="14" t="s">
        <v>40</v>
      </c>
      <c r="B18" s="15">
        <f t="shared" si="0"/>
        <v>2</v>
      </c>
      <c r="C18" s="15">
        <f t="shared" si="4"/>
        <v>2</v>
      </c>
      <c r="D18" s="16"/>
      <c r="E18" s="17">
        <v>1</v>
      </c>
      <c r="F18" s="18"/>
      <c r="G18" s="18">
        <v>1</v>
      </c>
      <c r="H18" s="18"/>
      <c r="I18" s="18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1" customFormat="1" ht="14.25" customHeight="1">
      <c r="A19" s="14" t="s">
        <v>41</v>
      </c>
      <c r="B19" s="15">
        <f t="shared" si="0"/>
        <v>2</v>
      </c>
      <c r="C19" s="15">
        <f t="shared" si="4"/>
        <v>2</v>
      </c>
      <c r="D19" s="16"/>
      <c r="E19" s="17">
        <v>1</v>
      </c>
      <c r="F19" s="18"/>
      <c r="G19" s="18">
        <v>1</v>
      </c>
      <c r="H19" s="18"/>
      <c r="I19" s="18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1" customFormat="1" ht="14.25" customHeight="1">
      <c r="A20" s="14" t="s">
        <v>42</v>
      </c>
      <c r="B20" s="15">
        <f t="shared" si="0"/>
        <v>2</v>
      </c>
      <c r="C20" s="15">
        <f t="shared" si="4"/>
        <v>2</v>
      </c>
      <c r="D20" s="16"/>
      <c r="E20" s="17">
        <v>1</v>
      </c>
      <c r="F20" s="18"/>
      <c r="G20" s="18">
        <v>1</v>
      </c>
      <c r="H20" s="18"/>
      <c r="I20" s="18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1" customFormat="1" ht="14.25" customHeight="1">
      <c r="A21" s="14" t="s">
        <v>43</v>
      </c>
      <c r="B21" s="15">
        <f t="shared" si="0"/>
        <v>2</v>
      </c>
      <c r="C21" s="15">
        <f t="shared" si="4"/>
        <v>2</v>
      </c>
      <c r="D21" s="16"/>
      <c r="E21" s="17">
        <v>1</v>
      </c>
      <c r="F21" s="18"/>
      <c r="G21" s="18">
        <v>1</v>
      </c>
      <c r="H21" s="18"/>
      <c r="I21" s="18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1" customFormat="1" ht="14.25" customHeight="1">
      <c r="A22" s="14" t="s">
        <v>44</v>
      </c>
      <c r="B22" s="15">
        <f t="shared" si="0"/>
        <v>1</v>
      </c>
      <c r="C22" s="15">
        <f t="shared" si="4"/>
        <v>1</v>
      </c>
      <c r="D22" s="16"/>
      <c r="E22" s="17"/>
      <c r="F22" s="18"/>
      <c r="G22" s="18">
        <v>1</v>
      </c>
      <c r="H22" s="18"/>
      <c r="I22" s="18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1" customFormat="1" ht="14.25" customHeight="1">
      <c r="A23" s="14" t="s">
        <v>45</v>
      </c>
      <c r="B23" s="15">
        <f t="shared" si="0"/>
        <v>1</v>
      </c>
      <c r="C23" s="15">
        <f t="shared" si="4"/>
        <v>1</v>
      </c>
      <c r="D23" s="16"/>
      <c r="E23" s="17"/>
      <c r="F23" s="18"/>
      <c r="G23" s="18">
        <v>1</v>
      </c>
      <c r="H23" s="18"/>
      <c r="I23" s="18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1" customFormat="1" ht="14.25" customHeight="1">
      <c r="A24" s="14" t="s">
        <v>46</v>
      </c>
      <c r="B24" s="15">
        <f t="shared" si="0"/>
        <v>1</v>
      </c>
      <c r="C24" s="15">
        <f t="shared" si="4"/>
        <v>1</v>
      </c>
      <c r="D24" s="16"/>
      <c r="E24" s="17"/>
      <c r="F24" s="18"/>
      <c r="G24" s="18">
        <v>1</v>
      </c>
      <c r="H24" s="18"/>
      <c r="I24" s="18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1" customFormat="1" ht="14.25" customHeight="1">
      <c r="A25" s="14" t="s">
        <v>47</v>
      </c>
      <c r="B25" s="15">
        <f t="shared" si="0"/>
        <v>1</v>
      </c>
      <c r="C25" s="15">
        <f t="shared" si="4"/>
        <v>1</v>
      </c>
      <c r="D25" s="16"/>
      <c r="E25" s="17"/>
      <c r="F25" s="18"/>
      <c r="G25" s="18">
        <v>1</v>
      </c>
      <c r="H25" s="18"/>
      <c r="I25" s="18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1" customFormat="1" ht="14.25" customHeight="1">
      <c r="A26" s="14" t="s">
        <v>48</v>
      </c>
      <c r="B26" s="15">
        <f t="shared" si="0"/>
        <v>1</v>
      </c>
      <c r="C26" s="15">
        <f t="shared" si="4"/>
        <v>1</v>
      </c>
      <c r="D26" s="16"/>
      <c r="E26" s="17"/>
      <c r="F26" s="18"/>
      <c r="G26" s="18">
        <v>1</v>
      </c>
      <c r="H26" s="18"/>
      <c r="I26" s="18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1" customFormat="1" ht="14.25" customHeight="1">
      <c r="A27" s="14" t="s">
        <v>49</v>
      </c>
      <c r="B27" s="15">
        <v>1</v>
      </c>
      <c r="C27" s="15">
        <f t="shared" si="4"/>
        <v>1</v>
      </c>
      <c r="D27" s="16"/>
      <c r="E27" s="17"/>
      <c r="F27" s="18"/>
      <c r="G27" s="18">
        <v>1</v>
      </c>
      <c r="H27" s="18"/>
      <c r="I27" s="18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1" customFormat="1" ht="14.25" customHeight="1">
      <c r="A28" s="14" t="s">
        <v>50</v>
      </c>
      <c r="B28" s="15">
        <f t="shared" si="0"/>
        <v>130</v>
      </c>
      <c r="C28" s="15">
        <f>SUM(E28,G28,I28,K28,M28,O28)</f>
        <v>100</v>
      </c>
      <c r="D28" s="16">
        <f>SUM(F28+H28+J28+L28+N28+P28)</f>
        <v>30</v>
      </c>
      <c r="E28" s="17">
        <v>20</v>
      </c>
      <c r="F28" s="18">
        <v>8</v>
      </c>
      <c r="G28" s="18">
        <v>44</v>
      </c>
      <c r="H28" s="18">
        <v>9</v>
      </c>
      <c r="I28" s="18">
        <v>8</v>
      </c>
      <c r="J28" s="18">
        <v>5</v>
      </c>
      <c r="K28" s="18">
        <v>7</v>
      </c>
      <c r="L28" s="18">
        <v>1</v>
      </c>
      <c r="M28" s="18">
        <v>9</v>
      </c>
      <c r="N28" s="18">
        <v>4</v>
      </c>
      <c r="O28" s="25">
        <v>12</v>
      </c>
      <c r="P28" s="25">
        <v>3</v>
      </c>
      <c r="Q28" s="25"/>
      <c r="R28" s="25"/>
    </row>
    <row r="29" spans="1:18" s="2" customFormat="1" ht="14.25" customHeight="1">
      <c r="A29" s="19" t="s">
        <v>10</v>
      </c>
      <c r="B29" s="18">
        <f t="shared" si="0"/>
        <v>260</v>
      </c>
      <c r="C29" s="18">
        <v>260</v>
      </c>
      <c r="D29" s="16"/>
      <c r="E29" s="17">
        <v>102</v>
      </c>
      <c r="F29" s="18"/>
      <c r="G29" s="18">
        <v>69</v>
      </c>
      <c r="H29" s="18"/>
      <c r="I29" s="18">
        <v>8</v>
      </c>
      <c r="J29" s="18"/>
      <c r="K29" s="18">
        <v>2</v>
      </c>
      <c r="L29" s="18"/>
      <c r="M29" s="18">
        <v>6</v>
      </c>
      <c r="N29" s="18"/>
      <c r="O29" s="25">
        <v>4</v>
      </c>
      <c r="P29" s="25"/>
      <c r="Q29" s="25">
        <v>12</v>
      </c>
      <c r="R29" s="25">
        <v>57</v>
      </c>
    </row>
    <row r="30" spans="1:18" ht="15" customHeight="1">
      <c r="A30" s="20" t="s">
        <v>51</v>
      </c>
      <c r="B30" s="21">
        <f aca="true" t="shared" si="5" ref="B30:H30">SUM(B7:B29)</f>
        <v>600</v>
      </c>
      <c r="C30" s="21">
        <f t="shared" si="5"/>
        <v>520</v>
      </c>
      <c r="D30" s="21">
        <f t="shared" si="5"/>
        <v>80</v>
      </c>
      <c r="E30" s="18">
        <f t="shared" si="5"/>
        <v>177</v>
      </c>
      <c r="F30" s="18">
        <f t="shared" si="5"/>
        <v>24</v>
      </c>
      <c r="G30" s="18">
        <f t="shared" si="5"/>
        <v>184</v>
      </c>
      <c r="H30" s="18">
        <f t="shared" si="5"/>
        <v>26</v>
      </c>
      <c r="I30" s="18">
        <f aca="true" t="shared" si="6" ref="I30:P30">SUM(I7:I29)</f>
        <v>27</v>
      </c>
      <c r="J30" s="18">
        <f t="shared" si="6"/>
        <v>10</v>
      </c>
      <c r="K30" s="18">
        <f t="shared" si="6"/>
        <v>18</v>
      </c>
      <c r="L30" s="18">
        <f t="shared" si="6"/>
        <v>5</v>
      </c>
      <c r="M30" s="18">
        <f t="shared" si="6"/>
        <v>21</v>
      </c>
      <c r="N30" s="18">
        <f t="shared" si="6"/>
        <v>9</v>
      </c>
      <c r="O30" s="15">
        <f t="shared" si="6"/>
        <v>24</v>
      </c>
      <c r="P30" s="15">
        <f t="shared" si="6"/>
        <v>6</v>
      </c>
      <c r="Q30" s="15">
        <v>12</v>
      </c>
      <c r="R30" s="15">
        <v>57</v>
      </c>
    </row>
    <row r="31" spans="1:18" ht="15" customHeight="1">
      <c r="A31" s="22"/>
      <c r="B31" s="23"/>
      <c r="C31" s="23"/>
      <c r="D31" s="23"/>
      <c r="E31" s="18">
        <f aca="true" t="shared" si="7" ref="E31:I31">E30+F30</f>
        <v>201</v>
      </c>
      <c r="F31" s="18"/>
      <c r="G31" s="18">
        <f t="shared" si="7"/>
        <v>210</v>
      </c>
      <c r="H31" s="18"/>
      <c r="I31" s="18">
        <f t="shared" si="7"/>
        <v>37</v>
      </c>
      <c r="J31" s="18"/>
      <c r="K31" s="18">
        <f aca="true" t="shared" si="8" ref="K31:O31">K30+L30</f>
        <v>23</v>
      </c>
      <c r="L31" s="18"/>
      <c r="M31" s="18">
        <f t="shared" si="8"/>
        <v>30</v>
      </c>
      <c r="N31" s="18"/>
      <c r="O31" s="15">
        <f t="shared" si="8"/>
        <v>30</v>
      </c>
      <c r="P31" s="15"/>
      <c r="Q31" s="15">
        <f>Q30+R30</f>
        <v>69</v>
      </c>
      <c r="R31" s="15"/>
    </row>
    <row r="32" spans="1:18" ht="33" customHeight="1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</sheetData>
  <sheetProtection/>
  <mergeCells count="30">
    <mergeCell ref="A2:R2"/>
    <mergeCell ref="B4:D4"/>
    <mergeCell ref="E4:H4"/>
    <mergeCell ref="I4:L4"/>
    <mergeCell ref="M4:P4"/>
    <mergeCell ref="Q4:R4"/>
    <mergeCell ref="E5:F5"/>
    <mergeCell ref="G5:H5"/>
    <mergeCell ref="I5:J5"/>
    <mergeCell ref="K5:L5"/>
    <mergeCell ref="M5:N5"/>
    <mergeCell ref="O5:P5"/>
    <mergeCell ref="E31:F31"/>
    <mergeCell ref="G31:H31"/>
    <mergeCell ref="I31:J31"/>
    <mergeCell ref="K31:L31"/>
    <mergeCell ref="M31:N31"/>
    <mergeCell ref="O31:P31"/>
    <mergeCell ref="Q31:R31"/>
    <mergeCell ref="A32:R32"/>
    <mergeCell ref="A4:A6"/>
    <mergeCell ref="A30:A31"/>
    <mergeCell ref="B5:B6"/>
    <mergeCell ref="B30:B31"/>
    <mergeCell ref="C5:C6"/>
    <mergeCell ref="C30:C31"/>
    <mergeCell ref="D5:D6"/>
    <mergeCell ref="D30:D31"/>
    <mergeCell ref="Q5:Q6"/>
    <mergeCell ref="R5:R6"/>
  </mergeCells>
  <printOptions horizontalCentered="1"/>
  <pageMargins left="0.39" right="0.39" top="0.43" bottom="0.51" header="0.71" footer="0.43"/>
  <pageSetup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2016-11-09T04:23:17Z</cp:lastPrinted>
  <dcterms:created xsi:type="dcterms:W3CDTF">1996-12-17T01:32:42Z</dcterms:created>
  <dcterms:modified xsi:type="dcterms:W3CDTF">2016-11-10T00:34:02Z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