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5565" activeTab="0"/>
  </bookViews>
  <sheets>
    <sheet name="sheet1" sheetId="1" r:id="rId1"/>
    <sheet name="Sheet3" sheetId="2" r:id="rId2"/>
  </sheets>
  <definedNames>
    <definedName name="_xlnm.Print_Titles" localSheetId="0">'sheet1'!$1:$3</definedName>
  </definedNames>
  <calcPr fullCalcOnLoad="1"/>
</workbook>
</file>

<file path=xl/sharedStrings.xml><?xml version="1.0" encoding="utf-8"?>
<sst xmlns="http://schemas.openxmlformats.org/spreadsheetml/2006/main" count="1024" uniqueCount="405">
  <si>
    <t>姓名</t>
  </si>
  <si>
    <t>性别</t>
  </si>
  <si>
    <t>序号</t>
  </si>
  <si>
    <t>职位代码</t>
  </si>
  <si>
    <t>职位名称</t>
  </si>
  <si>
    <t>身份证号码</t>
  </si>
  <si>
    <t>单位名称</t>
  </si>
  <si>
    <t>公共科目笔试总成绩</t>
  </si>
  <si>
    <t>面试成绩</t>
  </si>
  <si>
    <t>专业笔试成绩</t>
  </si>
  <si>
    <t xml:space="preserve">综合成绩 </t>
  </si>
  <si>
    <t>平均分</t>
  </si>
  <si>
    <t>排名</t>
  </si>
  <si>
    <t>总计：122</t>
  </si>
  <si>
    <t>2017年补充录用公务员综合成绩</t>
  </si>
  <si>
    <t>211856401</t>
  </si>
  <si>
    <t>城乡规划管理</t>
  </si>
  <si>
    <t>北京市规划委员会密云分局</t>
  </si>
  <si>
    <t>450821198604190024</t>
  </si>
  <si>
    <t>宋映蓓</t>
  </si>
  <si>
    <t>女</t>
  </si>
  <si>
    <t>121886902</t>
  </si>
  <si>
    <t>科员</t>
  </si>
  <si>
    <t>中国共产党北京市密云区委员会老干部局</t>
  </si>
  <si>
    <t>110228199206134121</t>
  </si>
  <si>
    <t>史文雅</t>
  </si>
  <si>
    <t>121885402</t>
  </si>
  <si>
    <t>纪检监察员</t>
  </si>
  <si>
    <t>密云区纪律检查委员会</t>
  </si>
  <si>
    <t>360403199405210617</t>
  </si>
  <si>
    <t>吴风华</t>
  </si>
  <si>
    <t>男</t>
  </si>
  <si>
    <t>121885403</t>
  </si>
  <si>
    <t>110228198610020025</t>
  </si>
  <si>
    <t>王文祺</t>
  </si>
  <si>
    <t>121885404</t>
  </si>
  <si>
    <t>110228199001301520</t>
  </si>
  <si>
    <t>郑爽</t>
  </si>
  <si>
    <t>340123199102080312</t>
  </si>
  <si>
    <t>蔡传建</t>
  </si>
  <si>
    <t>230121198912090130</t>
  </si>
  <si>
    <t>李英超</t>
  </si>
  <si>
    <t>821856101</t>
  </si>
  <si>
    <t>监测预报职位</t>
  </si>
  <si>
    <t>密云区地震局</t>
  </si>
  <si>
    <t>131082198809130063</t>
  </si>
  <si>
    <t>张旭</t>
  </si>
  <si>
    <t>371203199003127724</t>
  </si>
  <si>
    <t>白永艳</t>
  </si>
  <si>
    <t>130131198807102725</t>
  </si>
  <si>
    <t>韩娟娟</t>
  </si>
  <si>
    <t>632821199108030523</t>
  </si>
  <si>
    <t>韩瑾</t>
  </si>
  <si>
    <t>221856301</t>
  </si>
  <si>
    <t>司法助理</t>
  </si>
  <si>
    <t>北京市密云区司法局</t>
  </si>
  <si>
    <t>150203199303064524</t>
  </si>
  <si>
    <t>田中琛</t>
  </si>
  <si>
    <t>410504199208131027</t>
  </si>
  <si>
    <t>张文桢</t>
  </si>
  <si>
    <t>220625199009030321</t>
  </si>
  <si>
    <t>芦玮</t>
  </si>
  <si>
    <t>221856302</t>
  </si>
  <si>
    <t>370826199012092523</t>
  </si>
  <si>
    <t>刘竹青</t>
  </si>
  <si>
    <t>130635199303091222</t>
  </si>
  <si>
    <t>石娟</t>
  </si>
  <si>
    <t>152103199602050022</t>
  </si>
  <si>
    <t>尚君怡</t>
  </si>
  <si>
    <t>821854801</t>
  </si>
  <si>
    <t>公益性就业组织管理</t>
  </si>
  <si>
    <t>北京市密云区劳动服务管理中心</t>
  </si>
  <si>
    <t>110228199507090628</t>
  </si>
  <si>
    <t>张思琪</t>
  </si>
  <si>
    <t>110226198603280045</t>
  </si>
  <si>
    <t>贾玉双</t>
  </si>
  <si>
    <t>130126199004122128</t>
  </si>
  <si>
    <t>刘建昆</t>
  </si>
  <si>
    <t>821854802</t>
  </si>
  <si>
    <t>综合业务管理</t>
  </si>
  <si>
    <t>110227199206070045</t>
  </si>
  <si>
    <t>何昕</t>
  </si>
  <si>
    <t>110228199110130628</t>
  </si>
  <si>
    <t>赵明</t>
  </si>
  <si>
    <t>110228198610180627</t>
  </si>
  <si>
    <t>王路丝</t>
  </si>
  <si>
    <t>821854803</t>
  </si>
  <si>
    <t>110228198408280026</t>
  </si>
  <si>
    <t>李胜男</t>
  </si>
  <si>
    <t>110227199302160614</t>
  </si>
  <si>
    <t>阮耀石</t>
  </si>
  <si>
    <t>110228199009043829</t>
  </si>
  <si>
    <t>曹娅楠</t>
  </si>
  <si>
    <t>821886407</t>
  </si>
  <si>
    <t>社会保险稽核</t>
  </si>
  <si>
    <t>北京市密云区社会保险事业管理中心</t>
  </si>
  <si>
    <t>110228198801241525</t>
  </si>
  <si>
    <t>韩阳</t>
  </si>
  <si>
    <t>110228199010112641</t>
  </si>
  <si>
    <t>齐跃</t>
  </si>
  <si>
    <t>11022819901024322X</t>
  </si>
  <si>
    <t>王平</t>
  </si>
  <si>
    <t>821886408</t>
  </si>
  <si>
    <t>信息宣传及系统维护</t>
  </si>
  <si>
    <t>11010719940814032X</t>
  </si>
  <si>
    <t>孙伊冰</t>
  </si>
  <si>
    <t>110222198611170326</t>
  </si>
  <si>
    <t>敖婷婷</t>
  </si>
  <si>
    <t>110228198510040061</t>
  </si>
  <si>
    <t>穆娟</t>
  </si>
  <si>
    <t>821886409</t>
  </si>
  <si>
    <t>社会保险登记</t>
  </si>
  <si>
    <t>110228199306290025</t>
  </si>
  <si>
    <t>席梦洁</t>
  </si>
  <si>
    <t>821886410</t>
  </si>
  <si>
    <t>110227199402080048</t>
  </si>
  <si>
    <t>彭宇</t>
  </si>
  <si>
    <t>110228198801061524</t>
  </si>
  <si>
    <t>王阿楠</t>
  </si>
  <si>
    <t>110228199305290023</t>
  </si>
  <si>
    <t>李超</t>
  </si>
  <si>
    <t>821854701</t>
  </si>
  <si>
    <t>劳动能力鉴定</t>
  </si>
  <si>
    <t>北京市密云区劳动能力鉴定管理中心</t>
  </si>
  <si>
    <t>410781199110047023</t>
  </si>
  <si>
    <t>魏偲</t>
  </si>
  <si>
    <t>130283199112010660</t>
  </si>
  <si>
    <t>张小雪</t>
  </si>
  <si>
    <t>37028119920105312X</t>
  </si>
  <si>
    <t>于明明</t>
  </si>
  <si>
    <t>221857601</t>
  </si>
  <si>
    <t>财会职位</t>
  </si>
  <si>
    <t>北京市密云区果园街道办事处</t>
  </si>
  <si>
    <t>110228199012300021</t>
  </si>
  <si>
    <t>王研芳</t>
  </si>
  <si>
    <t>110228199010244628</t>
  </si>
  <si>
    <t>王喆</t>
  </si>
  <si>
    <t>110222198809224844</t>
  </si>
  <si>
    <t>张立华</t>
  </si>
  <si>
    <t>221855801</t>
  </si>
  <si>
    <t>密云区高岭镇人民政府</t>
  </si>
  <si>
    <t>410221199003194841</t>
  </si>
  <si>
    <t>张肖洁</t>
  </si>
  <si>
    <t>412822199007231583</t>
  </si>
  <si>
    <t>王真卓</t>
  </si>
  <si>
    <t>370302198910088013</t>
  </si>
  <si>
    <t>王晟旭</t>
  </si>
  <si>
    <t>221855802</t>
  </si>
  <si>
    <t>110227198909023822</t>
  </si>
  <si>
    <t>高楠</t>
  </si>
  <si>
    <t>110228198803023513</t>
  </si>
  <si>
    <t>王超</t>
  </si>
  <si>
    <t>11022819910425152X</t>
  </si>
  <si>
    <t>席敬存</t>
  </si>
  <si>
    <t>821886802</t>
  </si>
  <si>
    <t>人事管理</t>
  </si>
  <si>
    <t>北京市密云区财政局</t>
  </si>
  <si>
    <t>140108199310032824</t>
  </si>
  <si>
    <t>王媛</t>
  </si>
  <si>
    <t>120108199408211026</t>
  </si>
  <si>
    <t>靳彩云</t>
  </si>
  <si>
    <t>110228199208093861</t>
  </si>
  <si>
    <t>杨菲菲</t>
  </si>
  <si>
    <t>821886803</t>
  </si>
  <si>
    <t>综合管理</t>
  </si>
  <si>
    <t>610526199210119428</t>
  </si>
  <si>
    <t>贺朵</t>
  </si>
  <si>
    <t>500101199111253125</t>
  </si>
  <si>
    <t>程凤娇</t>
  </si>
  <si>
    <t>142302198701060048</t>
  </si>
  <si>
    <t>殷晓霞</t>
  </si>
  <si>
    <t>821886804</t>
  </si>
  <si>
    <t>综合</t>
  </si>
  <si>
    <t>36220419870623843X</t>
  </si>
  <si>
    <t>甘翔</t>
  </si>
  <si>
    <t>110228199406102140</t>
  </si>
  <si>
    <t>范丹丹</t>
  </si>
  <si>
    <t>11022219911105004X</t>
  </si>
  <si>
    <t>何聪颖</t>
  </si>
  <si>
    <t>821886805</t>
  </si>
  <si>
    <t>项目管理</t>
  </si>
  <si>
    <t>411321198807170011</t>
  </si>
  <si>
    <t>左皓</t>
  </si>
  <si>
    <t>110228199501090029</t>
  </si>
  <si>
    <t>王彤</t>
  </si>
  <si>
    <t>110226199203083645</t>
  </si>
  <si>
    <t>刘乐</t>
  </si>
  <si>
    <t>221856601</t>
  </si>
  <si>
    <t>密云区委社会工委</t>
  </si>
  <si>
    <t>110228198901045425</t>
  </si>
  <si>
    <t>郭丽曼</t>
  </si>
  <si>
    <t>221857201</t>
  </si>
  <si>
    <t>餐饮行业安全督导岗位</t>
  </si>
  <si>
    <t>北京市密云区商务委员会</t>
  </si>
  <si>
    <t>110228199309160015</t>
  </si>
  <si>
    <t>魏硕</t>
  </si>
  <si>
    <t>110228199010280928</t>
  </si>
  <si>
    <t>李晋</t>
  </si>
  <si>
    <t>221857101</t>
  </si>
  <si>
    <t>农村节能环保建设管理职位</t>
  </si>
  <si>
    <t>密云区古北口镇人民政府</t>
  </si>
  <si>
    <t>130125198701077069</t>
  </si>
  <si>
    <t>张甄</t>
  </si>
  <si>
    <t>110228199310050040</t>
  </si>
  <si>
    <t>郭洁</t>
  </si>
  <si>
    <t>221857102</t>
  </si>
  <si>
    <t>财务管理职位</t>
  </si>
  <si>
    <t>110228198610126428</t>
  </si>
  <si>
    <t>任越威</t>
  </si>
  <si>
    <t>520202199202114433</t>
  </si>
  <si>
    <t>刘志辉</t>
  </si>
  <si>
    <t>110227198409100625</t>
  </si>
  <si>
    <t>沈戈洁</t>
  </si>
  <si>
    <t>821885603</t>
  </si>
  <si>
    <t>综合信息管理职位职位</t>
  </si>
  <si>
    <t>密云区经管站</t>
  </si>
  <si>
    <t>11022819931101261X</t>
  </si>
  <si>
    <t>赵坤</t>
  </si>
  <si>
    <t>221855901</t>
  </si>
  <si>
    <t>密云区东邵渠镇人民政府</t>
  </si>
  <si>
    <t>110228199303230035</t>
  </si>
  <si>
    <t>朱博巍</t>
  </si>
  <si>
    <t>221855701</t>
  </si>
  <si>
    <t>综合文秘</t>
  </si>
  <si>
    <t>北京市密云区审计局</t>
  </si>
  <si>
    <t>110228199011040029</t>
  </si>
  <si>
    <t>李霜</t>
  </si>
  <si>
    <t>640222198406151322</t>
  </si>
  <si>
    <t>秦金芳</t>
  </si>
  <si>
    <t>221856801</t>
  </si>
  <si>
    <t>密云区大城子镇</t>
  </si>
  <si>
    <t>110228199310290044</t>
  </si>
  <si>
    <t>张思雨</t>
  </si>
  <si>
    <t>510108199210313628</t>
  </si>
  <si>
    <t>李梦祺</t>
  </si>
  <si>
    <t>11022719910822002X</t>
  </si>
  <si>
    <t>柳欣</t>
  </si>
  <si>
    <t>221856802</t>
  </si>
  <si>
    <t>11022819930529004X</t>
  </si>
  <si>
    <t>张佳美</t>
  </si>
  <si>
    <t>110228199501172120</t>
  </si>
  <si>
    <t>任静</t>
  </si>
  <si>
    <t>110228198907050049</t>
  </si>
  <si>
    <t>马赛</t>
  </si>
  <si>
    <t>221857501</t>
  </si>
  <si>
    <t>宣传设计工作职位</t>
  </si>
  <si>
    <t>密云区综合行政服务中心</t>
  </si>
  <si>
    <t>430223198909177249</t>
  </si>
  <si>
    <t>曾娟</t>
  </si>
  <si>
    <t>110228199303172146</t>
  </si>
  <si>
    <t>赵一鸣</t>
  </si>
  <si>
    <t>221856901</t>
  </si>
  <si>
    <t>密云区北庄镇人民政府</t>
  </si>
  <si>
    <t>430223198310053848</t>
  </si>
  <si>
    <t>罗丹</t>
  </si>
  <si>
    <t>150202199403180323</t>
  </si>
  <si>
    <t>张建华</t>
  </si>
  <si>
    <t>362424199501204448</t>
  </si>
  <si>
    <t>姚远</t>
  </si>
  <si>
    <t>221856902</t>
  </si>
  <si>
    <t>体育发展规划职位</t>
  </si>
  <si>
    <t>11022819910615642X</t>
  </si>
  <si>
    <t>郭晨阳</t>
  </si>
  <si>
    <t>110228198609210059</t>
  </si>
  <si>
    <t>穆宏宇</t>
  </si>
  <si>
    <t>110111199501083045</t>
  </si>
  <si>
    <t>刘文朋</t>
  </si>
  <si>
    <t>821855301</t>
  </si>
  <si>
    <t>专业统计</t>
  </si>
  <si>
    <t>北京市密云区统计局普查中心</t>
  </si>
  <si>
    <t>110228199110060076</t>
  </si>
  <si>
    <t>王毅</t>
  </si>
  <si>
    <t>612724198410110140</t>
  </si>
  <si>
    <t>乔敬</t>
  </si>
  <si>
    <t>21090219910924356X</t>
  </si>
  <si>
    <t>张欣蔚</t>
  </si>
  <si>
    <t>221885304</t>
  </si>
  <si>
    <t>北京市密云区统计局</t>
  </si>
  <si>
    <t>410923199010186023</t>
  </si>
  <si>
    <t>丰自凤</t>
  </si>
  <si>
    <t>140402198512032025</t>
  </si>
  <si>
    <t>崔倩如</t>
  </si>
  <si>
    <t>142302199208253748</t>
  </si>
  <si>
    <t>袁虹</t>
  </si>
  <si>
    <t>221885305</t>
  </si>
  <si>
    <t>人事劳资</t>
  </si>
  <si>
    <t>110228198811080921</t>
  </si>
  <si>
    <t>李晓雪</t>
  </si>
  <si>
    <t>110228198809190021</t>
  </si>
  <si>
    <t>杨蕊</t>
  </si>
  <si>
    <t>110228199009206421</t>
  </si>
  <si>
    <t>秦祺</t>
  </si>
  <si>
    <t>110228199102221247</t>
  </si>
  <si>
    <t>杨洋</t>
  </si>
  <si>
    <t>821855401</t>
  </si>
  <si>
    <t>农村统计调查</t>
  </si>
  <si>
    <t>北京市密云区农村社会经济调查队</t>
  </si>
  <si>
    <t>110228199501112128</t>
  </si>
  <si>
    <t>高源</t>
  </si>
  <si>
    <t>110228199508205423</t>
  </si>
  <si>
    <t>刘畅</t>
  </si>
  <si>
    <t>11022819941213152X</t>
  </si>
  <si>
    <t>杜阳</t>
  </si>
  <si>
    <t>821855501</t>
  </si>
  <si>
    <t>统计执法检查</t>
  </si>
  <si>
    <t>北京市密云区统计局统计执法检查队</t>
  </si>
  <si>
    <t>110228199105232929</t>
  </si>
  <si>
    <t>贾培</t>
  </si>
  <si>
    <t>110228199302103827</t>
  </si>
  <si>
    <t>李思雨</t>
  </si>
  <si>
    <t>821886103</t>
  </si>
  <si>
    <t>水行政事务监督与管理</t>
  </si>
  <si>
    <t>北京市密云区水务局</t>
  </si>
  <si>
    <t>110228199508120024</t>
  </si>
  <si>
    <t>李子茜</t>
  </si>
  <si>
    <t>110228198801220011</t>
  </si>
  <si>
    <t>蔡紫鹏</t>
  </si>
  <si>
    <t>110105198302265047</t>
  </si>
  <si>
    <t>刘莹莹</t>
  </si>
  <si>
    <t>221855101</t>
  </si>
  <si>
    <t>农业发展规划</t>
  </si>
  <si>
    <t>密云区穆家峪镇人民政府</t>
  </si>
  <si>
    <t>410621199010085020</t>
  </si>
  <si>
    <t>王丹</t>
  </si>
  <si>
    <t>540102198601263528</t>
  </si>
  <si>
    <t>徐慧</t>
  </si>
  <si>
    <t>110228198910180629</t>
  </si>
  <si>
    <t>王泽敏</t>
  </si>
  <si>
    <t>221855102</t>
  </si>
  <si>
    <t>后勤保障</t>
  </si>
  <si>
    <t>110228199110161221</t>
  </si>
  <si>
    <t>申建立</t>
  </si>
  <si>
    <t>110228199103130101</t>
  </si>
  <si>
    <t>赵晟羽</t>
  </si>
  <si>
    <t>110228199308073841</t>
  </si>
  <si>
    <t>聂欣宇</t>
  </si>
  <si>
    <t>821885702</t>
  </si>
  <si>
    <t>党史研究宣传教育职位</t>
  </si>
  <si>
    <t>密云区党史工作办公室</t>
  </si>
  <si>
    <t>130324199410281827</t>
  </si>
  <si>
    <t>孙旭彤</t>
  </si>
  <si>
    <t>221857301</t>
  </si>
  <si>
    <t>密云区巨各庄镇人民政府</t>
  </si>
  <si>
    <t>110228198907120027</t>
  </si>
  <si>
    <t>于淼</t>
  </si>
  <si>
    <t>110228198811083524</t>
  </si>
  <si>
    <t>李海鑫</t>
  </si>
  <si>
    <t>110228198809030036</t>
  </si>
  <si>
    <t>马月涛</t>
  </si>
  <si>
    <t>221857302</t>
  </si>
  <si>
    <t>110228199211260026</t>
  </si>
  <si>
    <t>张文轩</t>
  </si>
  <si>
    <t>221857001</t>
  </si>
  <si>
    <t>新闻出版企业执法岗位</t>
  </si>
  <si>
    <t>密云区文化委</t>
  </si>
  <si>
    <t>110228199205170024</t>
  </si>
  <si>
    <t>王睿暄</t>
  </si>
  <si>
    <t>110222198807114844</t>
  </si>
  <si>
    <t>孙妍</t>
  </si>
  <si>
    <t>110228199404060012</t>
  </si>
  <si>
    <t>张一帆</t>
  </si>
  <si>
    <t>221857002</t>
  </si>
  <si>
    <t>歌厅、网吧、电游等娱乐场所执法岗位</t>
  </si>
  <si>
    <t>36233019900903782X</t>
  </si>
  <si>
    <t>叶惠萍</t>
  </si>
  <si>
    <t>110228199111120624</t>
  </si>
  <si>
    <t>聂蕊</t>
  </si>
  <si>
    <t>110228198802131221</t>
  </si>
  <si>
    <t>110228199009152128</t>
  </si>
  <si>
    <t>张思萌</t>
  </si>
  <si>
    <t>第一组</t>
  </si>
  <si>
    <t>2017年6月7日上午</t>
  </si>
  <si>
    <t>2017年6月7日下午</t>
  </si>
  <si>
    <t>第一组</t>
  </si>
  <si>
    <t>2017年6月8日上午</t>
  </si>
  <si>
    <t>2017年6月8日下午</t>
  </si>
  <si>
    <t>2017年6月9日上午</t>
  </si>
  <si>
    <t>2017年6月9日下午</t>
  </si>
  <si>
    <t>第二组</t>
  </si>
  <si>
    <t>2017年6月7日下午</t>
  </si>
  <si>
    <t>2017年6月8日上午</t>
  </si>
  <si>
    <t>2017年6月8日下午</t>
  </si>
  <si>
    <t>2017年6月9日上午</t>
  </si>
  <si>
    <t>2017年6月9日下午</t>
  </si>
  <si>
    <t>缺考</t>
  </si>
  <si>
    <t>缺考</t>
  </si>
  <si>
    <t>是否体检</t>
  </si>
  <si>
    <t>面试
分组</t>
  </si>
  <si>
    <t>面试时间</t>
  </si>
  <si>
    <t>1</t>
  </si>
  <si>
    <t>1</t>
  </si>
  <si>
    <t>2</t>
  </si>
  <si>
    <t>3</t>
  </si>
  <si>
    <t>4</t>
  </si>
  <si>
    <t>否</t>
  </si>
  <si>
    <t>否（未达到面试平均分）</t>
  </si>
  <si>
    <t>否（未达到面试平均分）</t>
  </si>
  <si>
    <t>否（未达到面试平均分）</t>
  </si>
  <si>
    <t>是</t>
  </si>
  <si>
    <t>2</t>
  </si>
  <si>
    <t>否</t>
  </si>
  <si>
    <t>3</t>
  </si>
  <si>
    <t>4</t>
  </si>
  <si>
    <t>未达到规定面试比例的职位，面试成绩低于当天本考官组面试的使用同一套面试题的考生平均分的不进行体检。</t>
  </si>
  <si>
    <t>综合成绩的计算方法为：综合成绩=（行测+申论）/2*50%+面试*50%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</si>
</sst>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0;&quot;\�\-#,##0"/>
    <numFmt numFmtId="177" formatCode="&quot;�#,##0;[Red]&quot;\�\-#,##0"/>
    <numFmt numFmtId="178" formatCode="&quot;�#,##0.00;&quot;\�\-#,##0.00"/>
    <numFmt numFmtId="179" formatCode="&quot;�#,##0.00;[Red]&quot;\�\-#,##0.00"/>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
    <numFmt numFmtId="186" formatCode="0_ "/>
    <numFmt numFmtId="187" formatCode="yyyy/m/d;@"/>
    <numFmt numFmtId="188" formatCode="000000"/>
    <numFmt numFmtId="189" formatCode="0.00_);[Red]\(0.00\)"/>
  </numFmts>
  <fonts count="40">
    <font>
      <sz val="11"/>
      <color indexed="8"/>
      <name val="宋体"/>
      <family val="0"/>
    </font>
    <font>
      <sz val="9"/>
      <name val="宋体"/>
      <family val="0"/>
    </font>
    <font>
      <b/>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1"/>
      <color indexed="8"/>
      <name val="仿宋_GB2312"/>
      <family val="3"/>
    </font>
    <font>
      <sz val="11"/>
      <color indexed="8"/>
      <name val="仿宋_GB2312"/>
      <family val="3"/>
    </font>
    <font>
      <b/>
      <sz val="10"/>
      <color indexed="8"/>
      <name val="仿宋_GB2312"/>
      <family val="3"/>
    </font>
    <font>
      <sz val="10"/>
      <color indexed="8"/>
      <name val="仿宋_GB2312"/>
      <family val="3"/>
    </font>
    <font>
      <b/>
      <sz val="10"/>
      <color indexed="8"/>
      <name val="宋体"/>
      <family val="0"/>
    </font>
    <font>
      <b/>
      <sz val="20"/>
      <color indexed="8"/>
      <name val="宋体"/>
      <family val="0"/>
    </font>
    <font>
      <b/>
      <sz val="10"/>
      <name val="宋体"/>
      <family val="0"/>
    </font>
    <font>
      <sz val="10"/>
      <name val="宋体"/>
      <family val="0"/>
    </font>
    <font>
      <sz val="11"/>
      <color indexed="10"/>
      <name val="仿宋_GB2312"/>
      <family val="3"/>
    </font>
    <font>
      <sz val="10"/>
      <color indexed="10"/>
      <name val="仿宋_GB2312"/>
      <family val="3"/>
    </font>
    <font>
      <b/>
      <sz val="10"/>
      <color indexed="10"/>
      <name val="仿宋_GB2312"/>
      <family val="3"/>
    </font>
    <font>
      <sz val="10"/>
      <name val="仿宋_GB2312"/>
      <family val="3"/>
    </font>
    <font>
      <sz val="11"/>
      <name val="仿宋_GB2312"/>
      <family val="3"/>
    </font>
    <font>
      <b/>
      <sz val="10"/>
      <name val="仿宋_GB2312"/>
      <family val="3"/>
    </font>
    <font>
      <sz val="10"/>
      <color indexed="10"/>
      <name val="宋体"/>
      <family val="0"/>
    </font>
    <font>
      <sz val="9"/>
      <color indexed="10"/>
      <name val="宋体"/>
      <family val="0"/>
    </font>
    <font>
      <b/>
      <sz val="11"/>
      <color indexed="10"/>
      <name val="仿宋_GB2312"/>
      <family val="3"/>
    </font>
    <font>
      <b/>
      <sz val="11"/>
      <name val="仿宋_GB2312"/>
      <family val="3"/>
    </font>
    <font>
      <sz val="11"/>
      <name val="宋体"/>
      <family val="0"/>
    </font>
    <font>
      <b/>
      <sz val="1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0" fillId="2" borderId="0" applyNumberFormat="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2" fillId="0" borderId="4" applyNumberFormat="0" applyFill="0" applyAlignment="0" applyProtection="0"/>
    <xf numFmtId="0" fontId="0" fillId="5" borderId="0" applyNumberFormat="0" applyBorder="0" applyAlignment="0" applyProtection="0"/>
    <xf numFmtId="0" fontId="0" fillId="4" borderId="0" applyNumberFormat="0" applyBorder="0" applyAlignment="0" applyProtection="0"/>
    <xf numFmtId="0" fontId="11" fillId="9" borderId="5" applyNumberFormat="0" applyAlignment="0" applyProtection="0"/>
    <xf numFmtId="0" fontId="12" fillId="14"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0" fillId="4" borderId="0" applyNumberFormat="0" applyBorder="0" applyAlignment="0" applyProtection="0"/>
    <xf numFmtId="0" fontId="0" fillId="3" borderId="0" applyNumberFormat="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5" borderId="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cellStyleXfs>
  <cellXfs count="73">
    <xf numFmtId="0" fontId="0" fillId="0" borderId="0" xfId="0"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0" fontId="20" fillId="4" borderId="11" xfId="0" applyFont="1" applyFill="1" applyBorder="1" applyAlignment="1">
      <alignment horizontal="center" vertical="center" wrapText="1"/>
    </xf>
    <xf numFmtId="49" fontId="20" fillId="0" borderId="0"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189" fontId="24" fillId="4" borderId="11" xfId="0" applyNumberFormat="1" applyFont="1" applyFill="1" applyBorder="1" applyAlignment="1">
      <alignment horizontal="center" vertical="center" wrapText="1"/>
    </xf>
    <xf numFmtId="49" fontId="24" fillId="0" borderId="11" xfId="0" applyNumberFormat="1" applyFont="1" applyBorder="1" applyAlignment="1">
      <alignment horizontal="center" vertical="center" wrapText="1"/>
    </xf>
    <xf numFmtId="0" fontId="26" fillId="0" borderId="11" xfId="0" applyFont="1" applyBorder="1" applyAlignment="1">
      <alignment horizontal="center" vertical="center" wrapText="1"/>
    </xf>
    <xf numFmtId="189" fontId="0" fillId="0" borderId="0" xfId="0" applyNumberFormat="1" applyBorder="1" applyAlignment="1">
      <alignment vertical="center"/>
    </xf>
    <xf numFmtId="189" fontId="20" fillId="0" borderId="11" xfId="0" applyNumberFormat="1" applyFont="1" applyBorder="1" applyAlignment="1">
      <alignment horizontal="center" vertical="center" wrapText="1"/>
    </xf>
    <xf numFmtId="189" fontId="21" fillId="0" borderId="11" xfId="0" applyNumberFormat="1" applyFont="1" applyBorder="1" applyAlignment="1">
      <alignment horizontal="center" vertical="center" wrapText="1"/>
    </xf>
    <xf numFmtId="189" fontId="23" fillId="0" borderId="11" xfId="0" applyNumberFormat="1" applyFont="1" applyBorder="1" applyAlignment="1">
      <alignment horizontal="center" vertical="center" wrapText="1"/>
    </xf>
    <xf numFmtId="189" fontId="27" fillId="0" borderId="11" xfId="0" applyNumberFormat="1" applyFont="1" applyBorder="1" applyAlignment="1">
      <alignment horizontal="center" vertical="center" wrapText="1"/>
    </xf>
    <xf numFmtId="189" fontId="1" fillId="0" borderId="11"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189" fontId="29" fillId="0" borderId="11" xfId="0" applyNumberFormat="1" applyFont="1" applyBorder="1" applyAlignment="1">
      <alignment horizontal="center" vertical="center" wrapText="1"/>
    </xf>
    <xf numFmtId="189" fontId="28" fillId="0" borderId="11"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189" fontId="31" fillId="0" borderId="11" xfId="0" applyNumberFormat="1" applyFont="1" applyBorder="1" applyAlignment="1">
      <alignment horizontal="center" vertical="center" wrapText="1"/>
    </xf>
    <xf numFmtId="49" fontId="31" fillId="0" borderId="11" xfId="0" applyNumberFormat="1" applyFont="1" applyBorder="1" applyAlignment="1">
      <alignment horizontal="center" vertical="center" wrapText="1"/>
    </xf>
    <xf numFmtId="189" fontId="32" fillId="0" borderId="11" xfId="0" applyNumberFormat="1" applyFont="1" applyBorder="1" applyAlignment="1">
      <alignment horizontal="center" vertical="center" wrapText="1"/>
    </xf>
    <xf numFmtId="49" fontId="33" fillId="0" borderId="0" xfId="0" applyNumberFormat="1" applyFont="1" applyBorder="1" applyAlignment="1">
      <alignment horizontal="center" vertical="center" wrapText="1"/>
    </xf>
    <xf numFmtId="189" fontId="34" fillId="0" borderId="12" xfId="0" applyNumberFormat="1" applyFont="1" applyBorder="1" applyAlignment="1">
      <alignment horizontal="center" vertical="center" wrapText="1"/>
    </xf>
    <xf numFmtId="189" fontId="34" fillId="0" borderId="11" xfId="0" applyNumberFormat="1" applyFont="1" applyBorder="1" applyAlignment="1">
      <alignment horizontal="center" vertical="center" wrapText="1"/>
    </xf>
    <xf numFmtId="49" fontId="29" fillId="0" borderId="0" xfId="0" applyNumberFormat="1" applyFont="1" applyBorder="1" applyAlignment="1">
      <alignment horizontal="center" vertical="center" wrapText="1"/>
    </xf>
    <xf numFmtId="189" fontId="35" fillId="0" borderId="11" xfId="0" applyNumberFormat="1" applyFont="1" applyBorder="1" applyAlignment="1">
      <alignment horizontal="center" vertical="center" wrapText="1"/>
    </xf>
    <xf numFmtId="49" fontId="21" fillId="0" borderId="0" xfId="0" applyNumberFormat="1" applyFont="1" applyBorder="1" applyAlignment="1">
      <alignment vertical="center"/>
    </xf>
    <xf numFmtId="49" fontId="32" fillId="0" borderId="11" xfId="0" applyNumberFormat="1" applyFont="1" applyBorder="1" applyAlignment="1">
      <alignment horizontal="center" vertical="center" wrapText="1"/>
    </xf>
    <xf numFmtId="188" fontId="32" fillId="0" borderId="11" xfId="0" applyNumberFormat="1" applyFont="1" applyBorder="1" applyAlignment="1">
      <alignment horizontal="center" vertical="center" wrapText="1"/>
    </xf>
    <xf numFmtId="188" fontId="21" fillId="0" borderId="11"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36" fillId="0" borderId="0" xfId="0" applyNumberFormat="1" applyFont="1" applyBorder="1" applyAlignment="1">
      <alignment horizontal="center" vertical="center" wrapText="1"/>
    </xf>
    <xf numFmtId="0" fontId="21" fillId="4" borderId="11" xfId="0" applyFont="1" applyFill="1" applyBorder="1" applyAlignment="1">
      <alignment horizontal="center" vertical="center" wrapText="1"/>
    </xf>
    <xf numFmtId="49" fontId="21" fillId="0" borderId="11" xfId="0" applyNumberFormat="1" applyFont="1" applyBorder="1" applyAlignment="1">
      <alignment horizontal="center" vertical="center" wrapText="1"/>
    </xf>
    <xf numFmtId="49" fontId="0" fillId="0" borderId="0" xfId="0" applyNumberFormat="1" applyFont="1" applyBorder="1" applyAlignment="1">
      <alignment vertical="center"/>
    </xf>
    <xf numFmtId="49" fontId="0" fillId="0" borderId="13" xfId="0" applyNumberFormat="1" applyFont="1" applyBorder="1" applyAlignment="1">
      <alignment vertical="center"/>
    </xf>
    <xf numFmtId="189" fontId="21" fillId="0" borderId="11" xfId="0" applyNumberFormat="1" applyFont="1" applyBorder="1" applyAlignment="1">
      <alignment vertical="center"/>
    </xf>
    <xf numFmtId="189" fontId="0" fillId="0" borderId="11" xfId="0" applyNumberFormat="1" applyBorder="1" applyAlignment="1">
      <alignment vertical="center"/>
    </xf>
    <xf numFmtId="189" fontId="37" fillId="4" borderId="11" xfId="0" applyNumberFormat="1" applyFont="1" applyFill="1" applyBorder="1" applyAlignment="1">
      <alignment horizontal="center" vertical="center" wrapText="1"/>
    </xf>
    <xf numFmtId="189" fontId="32" fillId="0" borderId="11" xfId="0" applyNumberFormat="1" applyFont="1" applyBorder="1" applyAlignment="1">
      <alignment vertical="center"/>
    </xf>
    <xf numFmtId="189" fontId="38" fillId="0" borderId="0" xfId="0" applyNumberFormat="1" applyFont="1" applyBorder="1" applyAlignment="1">
      <alignment vertical="center"/>
    </xf>
    <xf numFmtId="189" fontId="37" fillId="0" borderId="11" xfId="0" applyNumberFormat="1" applyFont="1" applyBorder="1" applyAlignment="1">
      <alignment horizontal="center" vertical="center" wrapText="1"/>
    </xf>
    <xf numFmtId="189" fontId="0" fillId="0" borderId="0" xfId="0" applyNumberFormat="1" applyBorder="1" applyAlignment="1">
      <alignment horizontal="center" vertical="center" wrapText="1"/>
    </xf>
    <xf numFmtId="49" fontId="14" fillId="0" borderId="0" xfId="0" applyNumberFormat="1" applyFont="1" applyBorder="1" applyAlignment="1">
      <alignment vertical="center"/>
    </xf>
    <xf numFmtId="49" fontId="38" fillId="0" borderId="0" xfId="0" applyNumberFormat="1" applyFont="1" applyBorder="1" applyAlignment="1">
      <alignment vertical="center"/>
    </xf>
    <xf numFmtId="189" fontId="26" fillId="4" borderId="11" xfId="0" applyNumberFormat="1" applyFont="1" applyFill="1" applyBorder="1" applyAlignment="1">
      <alignment horizontal="center" vertical="center" wrapText="1"/>
    </xf>
    <xf numFmtId="49" fontId="39" fillId="0" borderId="0" xfId="0" applyNumberFormat="1" applyFont="1" applyBorder="1" applyAlignment="1">
      <alignment vertical="center"/>
    </xf>
    <xf numFmtId="0" fontId="26" fillId="4" borderId="11" xfId="0" applyNumberFormat="1" applyFont="1" applyFill="1" applyBorder="1" applyAlignment="1">
      <alignment horizontal="center" vertical="center" wrapText="1"/>
    </xf>
    <xf numFmtId="189" fontId="23" fillId="0" borderId="12" xfId="0" applyNumberFormat="1" applyFont="1" applyBorder="1" applyAlignment="1">
      <alignment horizontal="center" vertical="center" wrapText="1"/>
    </xf>
    <xf numFmtId="189" fontId="27" fillId="0" borderId="12" xfId="0" applyNumberFormat="1" applyFont="1" applyBorder="1" applyAlignment="1">
      <alignment horizontal="center" vertical="center" wrapText="1"/>
    </xf>
    <xf numFmtId="0" fontId="28" fillId="4" borderId="11" xfId="0" applyFont="1" applyFill="1" applyBorder="1" applyAlignment="1">
      <alignment horizontal="center" vertical="center" wrapText="1"/>
    </xf>
    <xf numFmtId="188" fontId="28" fillId="0" borderId="11" xfId="0" applyNumberFormat="1" applyFont="1" applyBorder="1" applyAlignment="1">
      <alignment horizontal="center" vertical="center" wrapText="1"/>
    </xf>
    <xf numFmtId="189" fontId="28" fillId="0" borderId="11" xfId="0" applyNumberFormat="1" applyFont="1" applyBorder="1" applyAlignment="1">
      <alignment vertical="center"/>
    </xf>
    <xf numFmtId="49" fontId="28" fillId="0" borderId="0" xfId="0" applyNumberFormat="1" applyFont="1" applyBorder="1" applyAlignment="1">
      <alignment vertical="center"/>
    </xf>
    <xf numFmtId="189" fontId="14" fillId="0" borderId="11" xfId="0" applyNumberFormat="1" applyFont="1" applyBorder="1" applyAlignment="1">
      <alignment vertical="center"/>
    </xf>
    <xf numFmtId="189" fontId="22" fillId="0" borderId="11"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189" fontId="22" fillId="0" borderId="14" xfId="0" applyNumberFormat="1" applyFont="1" applyBorder="1" applyAlignment="1">
      <alignment horizontal="center" vertical="center" wrapText="1"/>
    </xf>
    <xf numFmtId="189" fontId="22" fillId="0" borderId="15" xfId="0" applyNumberFormat="1" applyFont="1" applyBorder="1" applyAlignment="1">
      <alignment horizontal="center" vertical="center" wrapText="1"/>
    </xf>
    <xf numFmtId="189" fontId="20" fillId="0" borderId="14" xfId="0" applyNumberFormat="1" applyFont="1" applyBorder="1" applyAlignment="1">
      <alignment horizontal="center" wrapText="1"/>
    </xf>
    <xf numFmtId="189" fontId="20" fillId="0" borderId="15" xfId="0" applyNumberFormat="1" applyFont="1" applyBorder="1" applyAlignment="1">
      <alignment horizontal="center" wrapText="1"/>
    </xf>
    <xf numFmtId="189" fontId="20" fillId="0" borderId="12" xfId="0" applyNumberFormat="1" applyFont="1" applyBorder="1" applyAlignment="1">
      <alignment horizontal="center" wrapText="1"/>
    </xf>
    <xf numFmtId="189" fontId="20" fillId="0" borderId="11" xfId="0" applyNumberFormat="1" applyFont="1" applyBorder="1" applyAlignment="1">
      <alignment horizontal="center" vertical="center" wrapText="1"/>
    </xf>
    <xf numFmtId="189" fontId="22" fillId="0" borderId="12" xfId="0" applyNumberFormat="1" applyFont="1" applyBorder="1" applyAlignment="1">
      <alignment horizontal="center" vertical="center" wrapText="1"/>
    </xf>
    <xf numFmtId="49" fontId="2" fillId="0" borderId="0" xfId="0" applyNumberFormat="1" applyFont="1" applyBorder="1" applyAlignment="1">
      <alignment horizontal="left" vertical="center"/>
    </xf>
    <xf numFmtId="49" fontId="25" fillId="0" borderId="0" xfId="0" applyNumberFormat="1" applyFont="1" applyBorder="1" applyAlignment="1">
      <alignment horizontal="center" vertical="center"/>
    </xf>
    <xf numFmtId="49" fontId="20" fillId="0" borderId="11" xfId="0" applyNumberFormat="1" applyFont="1" applyBorder="1" applyAlignment="1">
      <alignment horizontal="center" vertical="center" wrapText="1"/>
    </xf>
    <xf numFmtId="0" fontId="32"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2"/>
  <sheetViews>
    <sheetView tabSelected="1" zoomScalePageLayoutView="0" workbookViewId="0" topLeftCell="A1">
      <pane ySplit="3" topLeftCell="BM124" activePane="bottomLeft" state="frozen"/>
      <selection pane="topLeft" activeCell="A1" sqref="A1"/>
      <selection pane="bottomLeft" activeCell="D134" sqref="D134"/>
    </sheetView>
  </sheetViews>
  <sheetFormatPr defaultColWidth="9.00390625" defaultRowHeight="13.5" customHeight="1"/>
  <cols>
    <col min="1" max="1" width="3.75390625" style="37" customWidth="1"/>
    <col min="2" max="2" width="9.75390625" style="1" customWidth="1"/>
    <col min="3" max="3" width="11.375" style="1" customWidth="1"/>
    <col min="4" max="4" width="15.625" style="1" customWidth="1"/>
    <col min="5" max="5" width="19.25390625" style="1" customWidth="1"/>
    <col min="6" max="6" width="7.625" style="1" customWidth="1"/>
    <col min="7" max="7" width="3.625" style="1" customWidth="1"/>
    <col min="8" max="8" width="8.50390625" style="10" customWidth="1"/>
    <col min="9" max="9" width="7.125" style="42" customWidth="1"/>
    <col min="10" max="10" width="5.25390625" style="10" customWidth="1"/>
    <col min="11" max="11" width="7.25390625" style="42" customWidth="1"/>
    <col min="12" max="12" width="3.375" style="48" customWidth="1"/>
    <col min="13" max="13" width="12.75390625" style="46" customWidth="1"/>
    <col min="14" max="14" width="7.75390625" style="44" customWidth="1"/>
    <col min="15" max="15" width="8.00390625" style="1" customWidth="1"/>
    <col min="16" max="16" width="7.25390625" style="1" customWidth="1"/>
    <col min="17" max="17" width="12.25390625" style="1" customWidth="1"/>
    <col min="18" max="18" width="12.00390625" style="1" customWidth="1"/>
    <col min="19" max="16384" width="9.00390625" style="1" customWidth="1"/>
  </cols>
  <sheetData>
    <row r="1" spans="1:16" s="2" customFormat="1" ht="35.25" customHeight="1">
      <c r="A1" s="70" t="s">
        <v>14</v>
      </c>
      <c r="B1" s="70"/>
      <c r="C1" s="70"/>
      <c r="D1" s="70"/>
      <c r="E1" s="70"/>
      <c r="F1" s="70"/>
      <c r="G1" s="70"/>
      <c r="H1" s="70"/>
      <c r="I1" s="70"/>
      <c r="J1" s="70"/>
      <c r="K1" s="70"/>
      <c r="L1" s="70"/>
      <c r="M1" s="70"/>
      <c r="N1" s="70"/>
      <c r="O1" s="70"/>
      <c r="P1" s="70"/>
    </row>
    <row r="2" spans="1:9" ht="20.25" customHeight="1">
      <c r="A2" s="69" t="s">
        <v>13</v>
      </c>
      <c r="B2" s="69"/>
      <c r="C2" s="69"/>
      <c r="D2" s="69"/>
      <c r="E2" s="69"/>
      <c r="F2" s="69"/>
      <c r="G2" s="69"/>
      <c r="H2" s="69"/>
      <c r="I2" s="69"/>
    </row>
    <row r="3" spans="1:16" s="4" customFormat="1" ht="39" customHeight="1">
      <c r="A3" s="3" t="s">
        <v>2</v>
      </c>
      <c r="B3" s="3" t="s">
        <v>3</v>
      </c>
      <c r="C3" s="3" t="s">
        <v>4</v>
      </c>
      <c r="D3" s="3" t="s">
        <v>6</v>
      </c>
      <c r="E3" s="3" t="s">
        <v>5</v>
      </c>
      <c r="F3" s="3" t="s">
        <v>0</v>
      </c>
      <c r="G3" s="3" t="s">
        <v>1</v>
      </c>
      <c r="H3" s="7" t="s">
        <v>7</v>
      </c>
      <c r="I3" s="40" t="s">
        <v>8</v>
      </c>
      <c r="J3" s="11" t="s">
        <v>9</v>
      </c>
      <c r="K3" s="43" t="s">
        <v>10</v>
      </c>
      <c r="L3" s="49" t="s">
        <v>12</v>
      </c>
      <c r="M3" s="47" t="s">
        <v>386</v>
      </c>
      <c r="N3" s="7" t="s">
        <v>11</v>
      </c>
      <c r="O3" s="8" t="s">
        <v>388</v>
      </c>
      <c r="P3" s="9" t="s">
        <v>387</v>
      </c>
    </row>
    <row r="4" spans="1:16" s="33" customFormat="1" ht="30.75" customHeight="1">
      <c r="A4" s="34">
        <v>1</v>
      </c>
      <c r="B4" s="35" t="s">
        <v>15</v>
      </c>
      <c r="C4" s="31" t="s">
        <v>16</v>
      </c>
      <c r="D4" s="31" t="s">
        <v>17</v>
      </c>
      <c r="E4" s="35" t="s">
        <v>18</v>
      </c>
      <c r="F4" s="35" t="s">
        <v>19</v>
      </c>
      <c r="G4" s="35" t="s">
        <v>20</v>
      </c>
      <c r="H4" s="12">
        <v>134.5</v>
      </c>
      <c r="I4" s="22">
        <v>81.6</v>
      </c>
      <c r="J4" s="18"/>
      <c r="K4" s="22">
        <f aca="true" t="shared" si="0" ref="K4:K9">H4*0.25+I4*0.5</f>
        <v>74.425</v>
      </c>
      <c r="L4" s="29" t="s">
        <v>389</v>
      </c>
      <c r="M4" s="29" t="s">
        <v>396</v>
      </c>
      <c r="N4" s="67">
        <f>(I4+I5+I6+I7+I8+I9)/6</f>
        <v>82.73333333333333</v>
      </c>
      <c r="O4" s="71" t="s">
        <v>371</v>
      </c>
      <c r="P4" s="71" t="s">
        <v>370</v>
      </c>
    </row>
    <row r="5" spans="1:16" s="4" customFormat="1" ht="30.75" customHeight="1">
      <c r="A5" s="34">
        <v>2</v>
      </c>
      <c r="B5" s="35" t="s">
        <v>21</v>
      </c>
      <c r="C5" s="31" t="s">
        <v>22</v>
      </c>
      <c r="D5" s="31" t="s">
        <v>23</v>
      </c>
      <c r="E5" s="35" t="s">
        <v>24</v>
      </c>
      <c r="F5" s="35" t="s">
        <v>25</v>
      </c>
      <c r="G5" s="35" t="s">
        <v>20</v>
      </c>
      <c r="H5" s="12">
        <v>123</v>
      </c>
      <c r="I5" s="22">
        <v>82.4</v>
      </c>
      <c r="J5" s="12"/>
      <c r="K5" s="22">
        <f t="shared" si="0"/>
        <v>71.95</v>
      </c>
      <c r="L5" s="29" t="s">
        <v>390</v>
      </c>
      <c r="M5" s="29" t="s">
        <v>397</v>
      </c>
      <c r="N5" s="67"/>
      <c r="O5" s="71"/>
      <c r="P5" s="71"/>
    </row>
    <row r="6" spans="1:16" s="19" customFormat="1" ht="30.75" customHeight="1">
      <c r="A6" s="52">
        <v>3</v>
      </c>
      <c r="B6" s="32" t="s">
        <v>26</v>
      </c>
      <c r="C6" s="53" t="s">
        <v>27</v>
      </c>
      <c r="D6" s="53" t="s">
        <v>28</v>
      </c>
      <c r="E6" s="32" t="s">
        <v>29</v>
      </c>
      <c r="F6" s="32" t="s">
        <v>30</v>
      </c>
      <c r="G6" s="32" t="s">
        <v>31</v>
      </c>
      <c r="H6" s="18">
        <v>136.75</v>
      </c>
      <c r="I6" s="18">
        <v>83.8</v>
      </c>
      <c r="J6" s="17"/>
      <c r="K6" s="18">
        <f t="shared" si="0"/>
        <v>76.0875</v>
      </c>
      <c r="L6" s="16" t="s">
        <v>389</v>
      </c>
      <c r="M6" s="16" t="s">
        <v>398</v>
      </c>
      <c r="N6" s="67"/>
      <c r="O6" s="71"/>
      <c r="P6" s="71"/>
    </row>
    <row r="7" spans="1:16" s="19" customFormat="1" ht="30.75" customHeight="1">
      <c r="A7" s="34">
        <v>4</v>
      </c>
      <c r="B7" s="29" t="s">
        <v>32</v>
      </c>
      <c r="C7" s="30" t="s">
        <v>27</v>
      </c>
      <c r="D7" s="31" t="s">
        <v>28</v>
      </c>
      <c r="E7" s="29" t="s">
        <v>33</v>
      </c>
      <c r="F7" s="29" t="s">
        <v>34</v>
      </c>
      <c r="G7" s="29" t="s">
        <v>20</v>
      </c>
      <c r="H7" s="22">
        <v>127.5</v>
      </c>
      <c r="I7" s="22">
        <v>82.3</v>
      </c>
      <c r="J7" s="17"/>
      <c r="K7" s="22">
        <f t="shared" si="0"/>
        <v>73.025</v>
      </c>
      <c r="L7" s="21" t="s">
        <v>390</v>
      </c>
      <c r="M7" s="29" t="s">
        <v>397</v>
      </c>
      <c r="N7" s="67"/>
      <c r="O7" s="71"/>
      <c r="P7" s="71"/>
    </row>
    <row r="8" spans="1:16" s="19" customFormat="1" ht="30.75" customHeight="1">
      <c r="A8" s="52">
        <v>5</v>
      </c>
      <c r="B8" s="32" t="s">
        <v>35</v>
      </c>
      <c r="C8" s="53" t="s">
        <v>27</v>
      </c>
      <c r="D8" s="53" t="s">
        <v>28</v>
      </c>
      <c r="E8" s="32" t="s">
        <v>36</v>
      </c>
      <c r="F8" s="32" t="s">
        <v>37</v>
      </c>
      <c r="G8" s="32" t="s">
        <v>20</v>
      </c>
      <c r="H8" s="18">
        <v>130.75</v>
      </c>
      <c r="I8" s="18">
        <v>84</v>
      </c>
      <c r="J8" s="17"/>
      <c r="K8" s="18">
        <f t="shared" si="0"/>
        <v>74.6875</v>
      </c>
      <c r="L8" s="16" t="s">
        <v>389</v>
      </c>
      <c r="M8" s="16" t="s">
        <v>398</v>
      </c>
      <c r="N8" s="67"/>
      <c r="O8" s="71"/>
      <c r="P8" s="71"/>
    </row>
    <row r="9" spans="1:16" s="5" customFormat="1" ht="30.75" customHeight="1">
      <c r="A9" s="34">
        <v>6</v>
      </c>
      <c r="B9" s="29" t="s">
        <v>35</v>
      </c>
      <c r="C9" s="30" t="s">
        <v>27</v>
      </c>
      <c r="D9" s="31" t="s">
        <v>28</v>
      </c>
      <c r="E9" s="29" t="s">
        <v>38</v>
      </c>
      <c r="F9" s="29" t="s">
        <v>39</v>
      </c>
      <c r="G9" s="29" t="s">
        <v>31</v>
      </c>
      <c r="H9" s="22">
        <v>130.5</v>
      </c>
      <c r="I9" s="22">
        <v>82.3</v>
      </c>
      <c r="J9" s="13"/>
      <c r="K9" s="22">
        <f t="shared" si="0"/>
        <v>73.775</v>
      </c>
      <c r="L9" s="21" t="s">
        <v>391</v>
      </c>
      <c r="M9" s="29" t="s">
        <v>397</v>
      </c>
      <c r="N9" s="67"/>
      <c r="O9" s="71"/>
      <c r="P9" s="71"/>
    </row>
    <row r="10" spans="1:16" s="19" customFormat="1" ht="30.75" customHeight="1">
      <c r="A10" s="34">
        <v>7</v>
      </c>
      <c r="B10" s="29" t="s">
        <v>35</v>
      </c>
      <c r="C10" s="30" t="s">
        <v>27</v>
      </c>
      <c r="D10" s="31" t="s">
        <v>28</v>
      </c>
      <c r="E10" s="29" t="s">
        <v>40</v>
      </c>
      <c r="F10" s="29" t="s">
        <v>41</v>
      </c>
      <c r="G10" s="29" t="s">
        <v>31</v>
      </c>
      <c r="H10" s="22">
        <v>124</v>
      </c>
      <c r="I10" s="22" t="s">
        <v>385</v>
      </c>
      <c r="J10" s="17"/>
      <c r="K10" s="22">
        <f>H10*0.25</f>
        <v>31</v>
      </c>
      <c r="L10" s="21" t="s">
        <v>392</v>
      </c>
      <c r="M10" s="29" t="s">
        <v>397</v>
      </c>
      <c r="N10" s="67"/>
      <c r="O10" s="71"/>
      <c r="P10" s="71"/>
    </row>
    <row r="11" spans="1:16" s="19" customFormat="1" ht="30.75" customHeight="1">
      <c r="A11" s="52">
        <v>8</v>
      </c>
      <c r="B11" s="32" t="s">
        <v>42</v>
      </c>
      <c r="C11" s="53" t="s">
        <v>43</v>
      </c>
      <c r="D11" s="53" t="s">
        <v>44</v>
      </c>
      <c r="E11" s="32" t="s">
        <v>45</v>
      </c>
      <c r="F11" s="32" t="s">
        <v>46</v>
      </c>
      <c r="G11" s="32" t="s">
        <v>20</v>
      </c>
      <c r="H11" s="18">
        <v>136.25</v>
      </c>
      <c r="I11" s="18">
        <v>78.5</v>
      </c>
      <c r="J11" s="17"/>
      <c r="K11" s="18">
        <f aca="true" t="shared" si="1" ref="K11:K44">H11*0.25+I11*0.5</f>
        <v>73.3125</v>
      </c>
      <c r="L11" s="16" t="s">
        <v>389</v>
      </c>
      <c r="M11" s="16" t="s">
        <v>398</v>
      </c>
      <c r="N11" s="64">
        <f>(I11+I12+I13+I14+I15+I16+I17+I18+I19+I20)/10</f>
        <v>74.9</v>
      </c>
      <c r="O11" s="67" t="s">
        <v>372</v>
      </c>
      <c r="P11" s="67" t="s">
        <v>373</v>
      </c>
    </row>
    <row r="12" spans="1:16" s="5" customFormat="1" ht="30.75" customHeight="1">
      <c r="A12" s="34">
        <v>9</v>
      </c>
      <c r="B12" s="29" t="s">
        <v>42</v>
      </c>
      <c r="C12" s="30" t="s">
        <v>43</v>
      </c>
      <c r="D12" s="31" t="s">
        <v>44</v>
      </c>
      <c r="E12" s="29" t="s">
        <v>49</v>
      </c>
      <c r="F12" s="29" t="s">
        <v>50</v>
      </c>
      <c r="G12" s="29" t="s">
        <v>20</v>
      </c>
      <c r="H12" s="22">
        <v>127.75</v>
      </c>
      <c r="I12" s="22">
        <v>79.6</v>
      </c>
      <c r="J12" s="17"/>
      <c r="K12" s="22">
        <f t="shared" si="1"/>
        <v>71.7375</v>
      </c>
      <c r="L12" s="21" t="s">
        <v>391</v>
      </c>
      <c r="M12" s="21" t="s">
        <v>394</v>
      </c>
      <c r="N12" s="65"/>
      <c r="O12" s="67"/>
      <c r="P12" s="67"/>
    </row>
    <row r="13" spans="1:16" s="19" customFormat="1" ht="30.75" customHeight="1">
      <c r="A13" s="34">
        <v>10</v>
      </c>
      <c r="B13" s="29" t="s">
        <v>42</v>
      </c>
      <c r="C13" s="30" t="s">
        <v>43</v>
      </c>
      <c r="D13" s="31" t="s">
        <v>44</v>
      </c>
      <c r="E13" s="29" t="s">
        <v>47</v>
      </c>
      <c r="F13" s="29" t="s">
        <v>48</v>
      </c>
      <c r="G13" s="29" t="s">
        <v>20</v>
      </c>
      <c r="H13" s="22">
        <v>133.75</v>
      </c>
      <c r="I13" s="22">
        <v>70.4</v>
      </c>
      <c r="J13" s="13"/>
      <c r="K13" s="22">
        <f t="shared" si="1"/>
        <v>68.6375</v>
      </c>
      <c r="L13" s="21" t="s">
        <v>392</v>
      </c>
      <c r="M13" s="21" t="s">
        <v>394</v>
      </c>
      <c r="N13" s="65"/>
      <c r="O13" s="67"/>
      <c r="P13" s="67"/>
    </row>
    <row r="14" spans="1:16" s="19" customFormat="1" ht="30.75" customHeight="1">
      <c r="A14" s="34">
        <v>11</v>
      </c>
      <c r="B14" s="29" t="s">
        <v>42</v>
      </c>
      <c r="C14" s="30" t="s">
        <v>43</v>
      </c>
      <c r="D14" s="31" t="s">
        <v>44</v>
      </c>
      <c r="E14" s="29" t="s">
        <v>51</v>
      </c>
      <c r="F14" s="29" t="s">
        <v>52</v>
      </c>
      <c r="G14" s="29" t="s">
        <v>20</v>
      </c>
      <c r="H14" s="22">
        <v>127.75</v>
      </c>
      <c r="I14" s="22">
        <v>71.6</v>
      </c>
      <c r="J14" s="17"/>
      <c r="K14" s="22">
        <f t="shared" si="1"/>
        <v>67.7375</v>
      </c>
      <c r="L14" s="21" t="s">
        <v>393</v>
      </c>
      <c r="M14" s="21" t="s">
        <v>394</v>
      </c>
      <c r="N14" s="65"/>
      <c r="O14" s="67"/>
      <c r="P14" s="67"/>
    </row>
    <row r="15" spans="1:16" s="19" customFormat="1" ht="30.75" customHeight="1">
      <c r="A15" s="52">
        <v>12</v>
      </c>
      <c r="B15" s="32" t="s">
        <v>53</v>
      </c>
      <c r="C15" s="53" t="s">
        <v>54</v>
      </c>
      <c r="D15" s="53" t="s">
        <v>55</v>
      </c>
      <c r="E15" s="32" t="s">
        <v>60</v>
      </c>
      <c r="F15" s="32" t="s">
        <v>61</v>
      </c>
      <c r="G15" s="32" t="s">
        <v>20</v>
      </c>
      <c r="H15" s="18">
        <v>125</v>
      </c>
      <c r="I15" s="18">
        <v>79</v>
      </c>
      <c r="J15" s="17"/>
      <c r="K15" s="18">
        <f t="shared" si="1"/>
        <v>70.75</v>
      </c>
      <c r="L15" s="16" t="s">
        <v>389</v>
      </c>
      <c r="M15" s="16" t="s">
        <v>398</v>
      </c>
      <c r="N15" s="65"/>
      <c r="O15" s="67"/>
      <c r="P15" s="67"/>
    </row>
    <row r="16" spans="1:16" s="5" customFormat="1" ht="30.75" customHeight="1">
      <c r="A16" s="34">
        <v>13</v>
      </c>
      <c r="B16" s="29" t="s">
        <v>53</v>
      </c>
      <c r="C16" s="30" t="s">
        <v>54</v>
      </c>
      <c r="D16" s="31" t="s">
        <v>55</v>
      </c>
      <c r="E16" s="29" t="s">
        <v>56</v>
      </c>
      <c r="F16" s="29" t="s">
        <v>57</v>
      </c>
      <c r="G16" s="29" t="s">
        <v>20</v>
      </c>
      <c r="H16" s="22">
        <v>132.5</v>
      </c>
      <c r="I16" s="22">
        <v>74</v>
      </c>
      <c r="J16" s="13"/>
      <c r="K16" s="22">
        <f t="shared" si="1"/>
        <v>70.125</v>
      </c>
      <c r="L16" s="21" t="s">
        <v>391</v>
      </c>
      <c r="M16" s="21" t="s">
        <v>394</v>
      </c>
      <c r="N16" s="65"/>
      <c r="O16" s="67"/>
      <c r="P16" s="67"/>
    </row>
    <row r="17" spans="1:16" s="19" customFormat="1" ht="30.75" customHeight="1">
      <c r="A17" s="34">
        <v>14</v>
      </c>
      <c r="B17" s="29" t="s">
        <v>53</v>
      </c>
      <c r="C17" s="30" t="s">
        <v>54</v>
      </c>
      <c r="D17" s="31" t="s">
        <v>55</v>
      </c>
      <c r="E17" s="29" t="s">
        <v>58</v>
      </c>
      <c r="F17" s="29" t="s">
        <v>59</v>
      </c>
      <c r="G17" s="29" t="s">
        <v>20</v>
      </c>
      <c r="H17" s="22">
        <v>128.5</v>
      </c>
      <c r="I17" s="22">
        <v>69.1</v>
      </c>
      <c r="J17" s="13"/>
      <c r="K17" s="22">
        <f t="shared" si="1"/>
        <v>66.675</v>
      </c>
      <c r="L17" s="21" t="s">
        <v>392</v>
      </c>
      <c r="M17" s="21" t="s">
        <v>394</v>
      </c>
      <c r="N17" s="65"/>
      <c r="O17" s="67"/>
      <c r="P17" s="67"/>
    </row>
    <row r="18" spans="1:16" s="19" customFormat="1" ht="30.75" customHeight="1">
      <c r="A18" s="52">
        <v>15</v>
      </c>
      <c r="B18" s="32" t="s">
        <v>62</v>
      </c>
      <c r="C18" s="53" t="s">
        <v>22</v>
      </c>
      <c r="D18" s="53" t="s">
        <v>55</v>
      </c>
      <c r="E18" s="32" t="s">
        <v>63</v>
      </c>
      <c r="F18" s="32" t="s">
        <v>64</v>
      </c>
      <c r="G18" s="32" t="s">
        <v>20</v>
      </c>
      <c r="H18" s="18">
        <v>140.25</v>
      </c>
      <c r="I18" s="18">
        <v>78.7</v>
      </c>
      <c r="J18" s="17"/>
      <c r="K18" s="18">
        <f t="shared" si="1"/>
        <v>74.4125</v>
      </c>
      <c r="L18" s="16" t="s">
        <v>389</v>
      </c>
      <c r="M18" s="16" t="s">
        <v>398</v>
      </c>
      <c r="N18" s="65"/>
      <c r="O18" s="67"/>
      <c r="P18" s="67"/>
    </row>
    <row r="19" spans="1:16" s="5" customFormat="1" ht="30.75" customHeight="1">
      <c r="A19" s="34">
        <v>16</v>
      </c>
      <c r="B19" s="29" t="s">
        <v>62</v>
      </c>
      <c r="C19" s="30" t="s">
        <v>22</v>
      </c>
      <c r="D19" s="31" t="s">
        <v>55</v>
      </c>
      <c r="E19" s="29" t="s">
        <v>65</v>
      </c>
      <c r="F19" s="29" t="s">
        <v>66</v>
      </c>
      <c r="G19" s="29" t="s">
        <v>20</v>
      </c>
      <c r="H19" s="22">
        <v>137</v>
      </c>
      <c r="I19" s="22">
        <v>74.3</v>
      </c>
      <c r="J19" s="13"/>
      <c r="K19" s="22">
        <f t="shared" si="1"/>
        <v>71.4</v>
      </c>
      <c r="L19" s="21" t="s">
        <v>391</v>
      </c>
      <c r="M19" s="21" t="s">
        <v>394</v>
      </c>
      <c r="N19" s="65"/>
      <c r="O19" s="67"/>
      <c r="P19" s="67"/>
    </row>
    <row r="20" spans="1:16" s="19" customFormat="1" ht="30.75" customHeight="1">
      <c r="A20" s="34">
        <v>17</v>
      </c>
      <c r="B20" s="29" t="s">
        <v>62</v>
      </c>
      <c r="C20" s="30" t="s">
        <v>22</v>
      </c>
      <c r="D20" s="31" t="s">
        <v>55</v>
      </c>
      <c r="E20" s="29" t="s">
        <v>67</v>
      </c>
      <c r="F20" s="29" t="s">
        <v>68</v>
      </c>
      <c r="G20" s="29" t="s">
        <v>20</v>
      </c>
      <c r="H20" s="22">
        <v>136.25</v>
      </c>
      <c r="I20" s="22">
        <v>73.8</v>
      </c>
      <c r="J20" s="17"/>
      <c r="K20" s="22">
        <f t="shared" si="1"/>
        <v>70.9625</v>
      </c>
      <c r="L20" s="21" t="s">
        <v>392</v>
      </c>
      <c r="M20" s="21" t="s">
        <v>394</v>
      </c>
      <c r="N20" s="66"/>
      <c r="O20" s="67"/>
      <c r="P20" s="67"/>
    </row>
    <row r="21" spans="1:16" s="19" customFormat="1" ht="30.75" customHeight="1">
      <c r="A21" s="52">
        <v>18</v>
      </c>
      <c r="B21" s="32" t="s">
        <v>69</v>
      </c>
      <c r="C21" s="53" t="s">
        <v>70</v>
      </c>
      <c r="D21" s="53" t="s">
        <v>71</v>
      </c>
      <c r="E21" s="32" t="s">
        <v>72</v>
      </c>
      <c r="F21" s="32" t="s">
        <v>73</v>
      </c>
      <c r="G21" s="32" t="s">
        <v>20</v>
      </c>
      <c r="H21" s="18">
        <v>135.5</v>
      </c>
      <c r="I21" s="18">
        <v>81.7</v>
      </c>
      <c r="J21" s="17"/>
      <c r="K21" s="18">
        <f t="shared" si="1"/>
        <v>74.725</v>
      </c>
      <c r="L21" s="16" t="s">
        <v>389</v>
      </c>
      <c r="M21" s="16" t="s">
        <v>398</v>
      </c>
      <c r="N21" s="67">
        <f>(I21+I22+I23+I24+I25+I26+I27+I28+I29)/9</f>
        <v>76.43333333333334</v>
      </c>
      <c r="O21" s="67" t="s">
        <v>374</v>
      </c>
      <c r="P21" s="67" t="s">
        <v>373</v>
      </c>
    </row>
    <row r="22" spans="1:16" s="5" customFormat="1" ht="30.75" customHeight="1">
      <c r="A22" s="34">
        <v>19</v>
      </c>
      <c r="B22" s="29" t="s">
        <v>69</v>
      </c>
      <c r="C22" s="30" t="s">
        <v>70</v>
      </c>
      <c r="D22" s="31" t="s">
        <v>71</v>
      </c>
      <c r="E22" s="29" t="s">
        <v>74</v>
      </c>
      <c r="F22" s="29" t="s">
        <v>75</v>
      </c>
      <c r="G22" s="29" t="s">
        <v>20</v>
      </c>
      <c r="H22" s="22">
        <v>127.75</v>
      </c>
      <c r="I22" s="22">
        <v>82.1</v>
      </c>
      <c r="J22" s="13"/>
      <c r="K22" s="22">
        <f t="shared" si="1"/>
        <v>72.9875</v>
      </c>
      <c r="L22" s="21" t="s">
        <v>391</v>
      </c>
      <c r="M22" s="21" t="s">
        <v>394</v>
      </c>
      <c r="N22" s="67"/>
      <c r="O22" s="67"/>
      <c r="P22" s="67"/>
    </row>
    <row r="23" spans="1:16" s="19" customFormat="1" ht="30.75" customHeight="1">
      <c r="A23" s="34">
        <v>20</v>
      </c>
      <c r="B23" s="29" t="s">
        <v>69</v>
      </c>
      <c r="C23" s="30" t="s">
        <v>70</v>
      </c>
      <c r="D23" s="31" t="s">
        <v>71</v>
      </c>
      <c r="E23" s="29" t="s">
        <v>76</v>
      </c>
      <c r="F23" s="29" t="s">
        <v>77</v>
      </c>
      <c r="G23" s="29" t="s">
        <v>20</v>
      </c>
      <c r="H23" s="22">
        <v>125.25</v>
      </c>
      <c r="I23" s="22">
        <v>66.9</v>
      </c>
      <c r="J23" s="17"/>
      <c r="K23" s="22">
        <f t="shared" si="1"/>
        <v>64.7625</v>
      </c>
      <c r="L23" s="21" t="s">
        <v>392</v>
      </c>
      <c r="M23" s="21" t="s">
        <v>394</v>
      </c>
      <c r="N23" s="67"/>
      <c r="O23" s="67"/>
      <c r="P23" s="67"/>
    </row>
    <row r="24" spans="1:16" s="19" customFormat="1" ht="30.75" customHeight="1">
      <c r="A24" s="52">
        <v>21</v>
      </c>
      <c r="B24" s="32" t="s">
        <v>78</v>
      </c>
      <c r="C24" s="53" t="s">
        <v>79</v>
      </c>
      <c r="D24" s="53" t="s">
        <v>71</v>
      </c>
      <c r="E24" s="32" t="s">
        <v>80</v>
      </c>
      <c r="F24" s="32" t="s">
        <v>81</v>
      </c>
      <c r="G24" s="32" t="s">
        <v>20</v>
      </c>
      <c r="H24" s="18">
        <v>130</v>
      </c>
      <c r="I24" s="18">
        <v>76.8</v>
      </c>
      <c r="J24" s="17"/>
      <c r="K24" s="18">
        <f t="shared" si="1"/>
        <v>70.9</v>
      </c>
      <c r="L24" s="16" t="s">
        <v>389</v>
      </c>
      <c r="M24" s="16" t="s">
        <v>398</v>
      </c>
      <c r="N24" s="67"/>
      <c r="O24" s="67"/>
      <c r="P24" s="67"/>
    </row>
    <row r="25" spans="1:16" s="5" customFormat="1" ht="30.75" customHeight="1">
      <c r="A25" s="34">
        <v>22</v>
      </c>
      <c r="B25" s="29" t="s">
        <v>78</v>
      </c>
      <c r="C25" s="30" t="s">
        <v>79</v>
      </c>
      <c r="D25" s="31" t="s">
        <v>71</v>
      </c>
      <c r="E25" s="29" t="s">
        <v>82</v>
      </c>
      <c r="F25" s="29" t="s">
        <v>83</v>
      </c>
      <c r="G25" s="29" t="s">
        <v>20</v>
      </c>
      <c r="H25" s="22">
        <v>115</v>
      </c>
      <c r="I25" s="22">
        <v>77.4</v>
      </c>
      <c r="J25" s="13"/>
      <c r="K25" s="22">
        <f t="shared" si="1"/>
        <v>67.45</v>
      </c>
      <c r="L25" s="21" t="s">
        <v>391</v>
      </c>
      <c r="M25" s="21" t="s">
        <v>394</v>
      </c>
      <c r="N25" s="67"/>
      <c r="O25" s="67"/>
      <c r="P25" s="67"/>
    </row>
    <row r="26" spans="1:16" s="19" customFormat="1" ht="30.75" customHeight="1">
      <c r="A26" s="34">
        <v>23</v>
      </c>
      <c r="B26" s="29" t="s">
        <v>78</v>
      </c>
      <c r="C26" s="30" t="s">
        <v>79</v>
      </c>
      <c r="D26" s="31" t="s">
        <v>71</v>
      </c>
      <c r="E26" s="29" t="s">
        <v>84</v>
      </c>
      <c r="F26" s="29" t="s">
        <v>85</v>
      </c>
      <c r="G26" s="29" t="s">
        <v>20</v>
      </c>
      <c r="H26" s="22">
        <v>110</v>
      </c>
      <c r="I26" s="22">
        <v>72.5</v>
      </c>
      <c r="J26" s="17"/>
      <c r="K26" s="22">
        <f t="shared" si="1"/>
        <v>63.75</v>
      </c>
      <c r="L26" s="21" t="s">
        <v>392</v>
      </c>
      <c r="M26" s="21" t="s">
        <v>394</v>
      </c>
      <c r="N26" s="67"/>
      <c r="O26" s="67"/>
      <c r="P26" s="67"/>
    </row>
    <row r="27" spans="1:16" s="19" customFormat="1" ht="30.75" customHeight="1">
      <c r="A27" s="52">
        <v>24</v>
      </c>
      <c r="B27" s="32" t="s">
        <v>86</v>
      </c>
      <c r="C27" s="53" t="s">
        <v>79</v>
      </c>
      <c r="D27" s="53" t="s">
        <v>71</v>
      </c>
      <c r="E27" s="32" t="s">
        <v>87</v>
      </c>
      <c r="F27" s="32" t="s">
        <v>88</v>
      </c>
      <c r="G27" s="32" t="s">
        <v>20</v>
      </c>
      <c r="H27" s="18">
        <v>131.75</v>
      </c>
      <c r="I27" s="18">
        <v>82.4</v>
      </c>
      <c r="J27" s="17"/>
      <c r="K27" s="18">
        <f t="shared" si="1"/>
        <v>74.1375</v>
      </c>
      <c r="L27" s="16" t="s">
        <v>389</v>
      </c>
      <c r="M27" s="16" t="s">
        <v>398</v>
      </c>
      <c r="N27" s="67"/>
      <c r="O27" s="67"/>
      <c r="P27" s="67"/>
    </row>
    <row r="28" spans="1:16" s="23" customFormat="1" ht="30.75" customHeight="1">
      <c r="A28" s="34">
        <v>25</v>
      </c>
      <c r="B28" s="29" t="s">
        <v>86</v>
      </c>
      <c r="C28" s="30" t="s">
        <v>79</v>
      </c>
      <c r="D28" s="31" t="s">
        <v>71</v>
      </c>
      <c r="E28" s="29" t="s">
        <v>89</v>
      </c>
      <c r="F28" s="29" t="s">
        <v>90</v>
      </c>
      <c r="G28" s="29" t="s">
        <v>31</v>
      </c>
      <c r="H28" s="22">
        <v>123.5</v>
      </c>
      <c r="I28" s="22">
        <v>76.2</v>
      </c>
      <c r="J28" s="20"/>
      <c r="K28" s="22">
        <f t="shared" si="1"/>
        <v>68.975</v>
      </c>
      <c r="L28" s="21" t="s">
        <v>391</v>
      </c>
      <c r="M28" s="21" t="s">
        <v>394</v>
      </c>
      <c r="N28" s="67"/>
      <c r="O28" s="67"/>
      <c r="P28" s="67"/>
    </row>
    <row r="29" spans="1:16" s="19" customFormat="1" ht="30.75" customHeight="1">
      <c r="A29" s="34">
        <v>26</v>
      </c>
      <c r="B29" s="29" t="s">
        <v>86</v>
      </c>
      <c r="C29" s="30" t="s">
        <v>79</v>
      </c>
      <c r="D29" s="31" t="s">
        <v>71</v>
      </c>
      <c r="E29" s="29" t="s">
        <v>91</v>
      </c>
      <c r="F29" s="29" t="s">
        <v>92</v>
      </c>
      <c r="G29" s="29" t="s">
        <v>20</v>
      </c>
      <c r="H29" s="22">
        <v>123.25</v>
      </c>
      <c r="I29" s="22">
        <v>71.9</v>
      </c>
      <c r="J29" s="17"/>
      <c r="K29" s="22">
        <f t="shared" si="1"/>
        <v>66.7625</v>
      </c>
      <c r="L29" s="21" t="s">
        <v>392</v>
      </c>
      <c r="M29" s="21" t="s">
        <v>394</v>
      </c>
      <c r="N29" s="67"/>
      <c r="O29" s="67"/>
      <c r="P29" s="67"/>
    </row>
    <row r="30" spans="1:16" s="19" customFormat="1" ht="30.75" customHeight="1">
      <c r="A30" s="52">
        <v>27</v>
      </c>
      <c r="B30" s="32" t="s">
        <v>93</v>
      </c>
      <c r="C30" s="53" t="s">
        <v>94</v>
      </c>
      <c r="D30" s="53" t="s">
        <v>95</v>
      </c>
      <c r="E30" s="32" t="s">
        <v>96</v>
      </c>
      <c r="F30" s="32" t="s">
        <v>97</v>
      </c>
      <c r="G30" s="32" t="s">
        <v>20</v>
      </c>
      <c r="H30" s="18">
        <v>128.25</v>
      </c>
      <c r="I30" s="18">
        <v>81.6</v>
      </c>
      <c r="J30" s="17"/>
      <c r="K30" s="18">
        <f t="shared" si="1"/>
        <v>72.8625</v>
      </c>
      <c r="L30" s="16" t="s">
        <v>389</v>
      </c>
      <c r="M30" s="16" t="s">
        <v>398</v>
      </c>
      <c r="N30" s="57">
        <f>(I30+I31+I32+I33+I34+I35+I36+I37+I38+I39+I40+I41+I42)/13</f>
        <v>76.9</v>
      </c>
      <c r="O30" s="58" t="s">
        <v>375</v>
      </c>
      <c r="P30" s="59" t="s">
        <v>373</v>
      </c>
    </row>
    <row r="31" spans="1:16" s="5" customFormat="1" ht="30.75" customHeight="1">
      <c r="A31" s="34">
        <v>28</v>
      </c>
      <c r="B31" s="29" t="s">
        <v>93</v>
      </c>
      <c r="C31" s="30" t="s">
        <v>94</v>
      </c>
      <c r="D31" s="31" t="s">
        <v>95</v>
      </c>
      <c r="E31" s="29" t="s">
        <v>100</v>
      </c>
      <c r="F31" s="29" t="s">
        <v>101</v>
      </c>
      <c r="G31" s="29" t="s">
        <v>20</v>
      </c>
      <c r="H31" s="22">
        <v>122.75</v>
      </c>
      <c r="I31" s="22">
        <v>79.1</v>
      </c>
      <c r="J31" s="17"/>
      <c r="K31" s="22">
        <f t="shared" si="1"/>
        <v>70.2375</v>
      </c>
      <c r="L31" s="21" t="s">
        <v>391</v>
      </c>
      <c r="M31" s="21" t="s">
        <v>394</v>
      </c>
      <c r="N31" s="57"/>
      <c r="O31" s="58"/>
      <c r="P31" s="60"/>
    </row>
    <row r="32" spans="1:16" s="19" customFormat="1" ht="30.75" customHeight="1">
      <c r="A32" s="34">
        <v>29</v>
      </c>
      <c r="B32" s="29" t="s">
        <v>93</v>
      </c>
      <c r="C32" s="30" t="s">
        <v>94</v>
      </c>
      <c r="D32" s="31" t="s">
        <v>95</v>
      </c>
      <c r="E32" s="29" t="s">
        <v>98</v>
      </c>
      <c r="F32" s="29" t="s">
        <v>99</v>
      </c>
      <c r="G32" s="29" t="s">
        <v>20</v>
      </c>
      <c r="H32" s="22">
        <v>126</v>
      </c>
      <c r="I32" s="22">
        <v>74.4</v>
      </c>
      <c r="J32" s="13"/>
      <c r="K32" s="22">
        <f t="shared" si="1"/>
        <v>68.7</v>
      </c>
      <c r="L32" s="21" t="s">
        <v>392</v>
      </c>
      <c r="M32" s="21" t="s">
        <v>394</v>
      </c>
      <c r="N32" s="57"/>
      <c r="O32" s="58"/>
      <c r="P32" s="60"/>
    </row>
    <row r="33" spans="1:16" s="19" customFormat="1" ht="30.75" customHeight="1">
      <c r="A33" s="52">
        <v>30</v>
      </c>
      <c r="B33" s="32" t="s">
        <v>102</v>
      </c>
      <c r="C33" s="53" t="s">
        <v>103</v>
      </c>
      <c r="D33" s="53" t="s">
        <v>95</v>
      </c>
      <c r="E33" s="32" t="s">
        <v>106</v>
      </c>
      <c r="F33" s="32" t="s">
        <v>107</v>
      </c>
      <c r="G33" s="32" t="s">
        <v>20</v>
      </c>
      <c r="H33" s="18">
        <v>127.5</v>
      </c>
      <c r="I33" s="18">
        <v>75</v>
      </c>
      <c r="J33" s="17"/>
      <c r="K33" s="18">
        <f t="shared" si="1"/>
        <v>69.375</v>
      </c>
      <c r="L33" s="16" t="s">
        <v>389</v>
      </c>
      <c r="M33" s="16" t="s">
        <v>398</v>
      </c>
      <c r="N33" s="57"/>
      <c r="O33" s="58"/>
      <c r="P33" s="60"/>
    </row>
    <row r="34" spans="1:16" s="19" customFormat="1" ht="30.75" customHeight="1">
      <c r="A34" s="34">
        <v>31</v>
      </c>
      <c r="B34" s="29" t="s">
        <v>102</v>
      </c>
      <c r="C34" s="30" t="s">
        <v>103</v>
      </c>
      <c r="D34" s="31" t="s">
        <v>95</v>
      </c>
      <c r="E34" s="29" t="s">
        <v>104</v>
      </c>
      <c r="F34" s="29" t="s">
        <v>105</v>
      </c>
      <c r="G34" s="29" t="s">
        <v>20</v>
      </c>
      <c r="H34" s="22">
        <v>128.75</v>
      </c>
      <c r="I34" s="22">
        <v>71.4</v>
      </c>
      <c r="J34" s="13"/>
      <c r="K34" s="22">
        <f t="shared" si="1"/>
        <v>67.8875</v>
      </c>
      <c r="L34" s="21" t="s">
        <v>391</v>
      </c>
      <c r="M34" s="21" t="s">
        <v>394</v>
      </c>
      <c r="N34" s="57"/>
      <c r="O34" s="58"/>
      <c r="P34" s="60"/>
    </row>
    <row r="35" spans="1:16" s="5" customFormat="1" ht="30.75" customHeight="1">
      <c r="A35" s="34">
        <v>32</v>
      </c>
      <c r="B35" s="29" t="s">
        <v>102</v>
      </c>
      <c r="C35" s="30" t="s">
        <v>103</v>
      </c>
      <c r="D35" s="31" t="s">
        <v>95</v>
      </c>
      <c r="E35" s="29" t="s">
        <v>108</v>
      </c>
      <c r="F35" s="29" t="s">
        <v>109</v>
      </c>
      <c r="G35" s="29" t="s">
        <v>20</v>
      </c>
      <c r="H35" s="22">
        <v>118.25</v>
      </c>
      <c r="I35" s="22">
        <v>70.4</v>
      </c>
      <c r="J35" s="13"/>
      <c r="K35" s="22">
        <f t="shared" si="1"/>
        <v>64.7625</v>
      </c>
      <c r="L35" s="21" t="s">
        <v>392</v>
      </c>
      <c r="M35" s="21" t="s">
        <v>394</v>
      </c>
      <c r="N35" s="57"/>
      <c r="O35" s="58"/>
      <c r="P35" s="60"/>
    </row>
    <row r="36" spans="1:16" s="19" customFormat="1" ht="30.75" customHeight="1">
      <c r="A36" s="52">
        <v>33</v>
      </c>
      <c r="B36" s="32" t="s">
        <v>110</v>
      </c>
      <c r="C36" s="53" t="s">
        <v>111</v>
      </c>
      <c r="D36" s="53" t="s">
        <v>95</v>
      </c>
      <c r="E36" s="32" t="s">
        <v>112</v>
      </c>
      <c r="F36" s="32" t="s">
        <v>113</v>
      </c>
      <c r="G36" s="32" t="s">
        <v>20</v>
      </c>
      <c r="H36" s="18">
        <v>117</v>
      </c>
      <c r="I36" s="18">
        <v>84.9</v>
      </c>
      <c r="J36" s="17"/>
      <c r="K36" s="18">
        <f t="shared" si="1"/>
        <v>71.7</v>
      </c>
      <c r="L36" s="16"/>
      <c r="M36" s="16" t="s">
        <v>398</v>
      </c>
      <c r="N36" s="57"/>
      <c r="O36" s="58"/>
      <c r="P36" s="60"/>
    </row>
    <row r="37" spans="1:16" s="19" customFormat="1" ht="30.75" customHeight="1">
      <c r="A37" s="52">
        <v>34</v>
      </c>
      <c r="B37" s="32" t="s">
        <v>114</v>
      </c>
      <c r="C37" s="53" t="s">
        <v>79</v>
      </c>
      <c r="D37" s="53" t="s">
        <v>95</v>
      </c>
      <c r="E37" s="32" t="s">
        <v>115</v>
      </c>
      <c r="F37" s="32" t="s">
        <v>116</v>
      </c>
      <c r="G37" s="32" t="s">
        <v>20</v>
      </c>
      <c r="H37" s="18">
        <v>143.25</v>
      </c>
      <c r="I37" s="18">
        <v>83.5</v>
      </c>
      <c r="J37" s="17"/>
      <c r="K37" s="18">
        <f t="shared" si="1"/>
        <v>77.5625</v>
      </c>
      <c r="L37" s="16" t="s">
        <v>389</v>
      </c>
      <c r="M37" s="16" t="s">
        <v>398</v>
      </c>
      <c r="N37" s="57"/>
      <c r="O37" s="58"/>
      <c r="P37" s="60"/>
    </row>
    <row r="38" spans="1:16" s="5" customFormat="1" ht="30.75" customHeight="1">
      <c r="A38" s="34">
        <v>35</v>
      </c>
      <c r="B38" s="29" t="s">
        <v>114</v>
      </c>
      <c r="C38" s="30" t="s">
        <v>79</v>
      </c>
      <c r="D38" s="31" t="s">
        <v>95</v>
      </c>
      <c r="E38" s="29" t="s">
        <v>119</v>
      </c>
      <c r="F38" s="29" t="s">
        <v>120</v>
      </c>
      <c r="G38" s="29" t="s">
        <v>20</v>
      </c>
      <c r="H38" s="22">
        <v>127.25</v>
      </c>
      <c r="I38" s="22">
        <v>73.6</v>
      </c>
      <c r="J38" s="13"/>
      <c r="K38" s="22">
        <f t="shared" si="1"/>
        <v>68.6125</v>
      </c>
      <c r="L38" s="21" t="s">
        <v>391</v>
      </c>
      <c r="M38" s="21" t="s">
        <v>394</v>
      </c>
      <c r="N38" s="57"/>
      <c r="O38" s="58"/>
      <c r="P38" s="60"/>
    </row>
    <row r="39" spans="1:16" s="5" customFormat="1" ht="30.75" customHeight="1">
      <c r="A39" s="34">
        <v>36</v>
      </c>
      <c r="B39" s="29" t="s">
        <v>114</v>
      </c>
      <c r="C39" s="30" t="s">
        <v>79</v>
      </c>
      <c r="D39" s="31" t="s">
        <v>95</v>
      </c>
      <c r="E39" s="29" t="s">
        <v>117</v>
      </c>
      <c r="F39" s="29" t="s">
        <v>118</v>
      </c>
      <c r="G39" s="29" t="s">
        <v>20</v>
      </c>
      <c r="H39" s="22">
        <v>127.5</v>
      </c>
      <c r="I39" s="22">
        <v>70.8</v>
      </c>
      <c r="J39" s="13"/>
      <c r="K39" s="22">
        <f t="shared" si="1"/>
        <v>67.275</v>
      </c>
      <c r="L39" s="21" t="s">
        <v>392</v>
      </c>
      <c r="M39" s="21" t="s">
        <v>394</v>
      </c>
      <c r="N39" s="57"/>
      <c r="O39" s="58"/>
      <c r="P39" s="60"/>
    </row>
    <row r="40" spans="1:16" s="19" customFormat="1" ht="30.75" customHeight="1">
      <c r="A40" s="52">
        <v>37</v>
      </c>
      <c r="B40" s="32" t="s">
        <v>121</v>
      </c>
      <c r="C40" s="53" t="s">
        <v>122</v>
      </c>
      <c r="D40" s="53" t="s">
        <v>123</v>
      </c>
      <c r="E40" s="32" t="s">
        <v>124</v>
      </c>
      <c r="F40" s="32" t="s">
        <v>125</v>
      </c>
      <c r="G40" s="32" t="s">
        <v>20</v>
      </c>
      <c r="H40" s="18">
        <v>143.5</v>
      </c>
      <c r="I40" s="18">
        <v>83.6</v>
      </c>
      <c r="J40" s="17"/>
      <c r="K40" s="18">
        <f t="shared" si="1"/>
        <v>77.675</v>
      </c>
      <c r="L40" s="16" t="s">
        <v>389</v>
      </c>
      <c r="M40" s="16" t="s">
        <v>398</v>
      </c>
      <c r="N40" s="57"/>
      <c r="O40" s="58"/>
      <c r="P40" s="60"/>
    </row>
    <row r="41" spans="1:16" s="5" customFormat="1" ht="30.75" customHeight="1">
      <c r="A41" s="34">
        <v>38</v>
      </c>
      <c r="B41" s="29" t="s">
        <v>121</v>
      </c>
      <c r="C41" s="30" t="s">
        <v>122</v>
      </c>
      <c r="D41" s="31" t="s">
        <v>123</v>
      </c>
      <c r="E41" s="29" t="s">
        <v>128</v>
      </c>
      <c r="F41" s="29" t="s">
        <v>129</v>
      </c>
      <c r="G41" s="29" t="s">
        <v>20</v>
      </c>
      <c r="H41" s="22">
        <v>140.75</v>
      </c>
      <c r="I41" s="22">
        <v>77.2</v>
      </c>
      <c r="J41" s="17"/>
      <c r="K41" s="22">
        <f t="shared" si="1"/>
        <v>73.7875</v>
      </c>
      <c r="L41" s="21" t="s">
        <v>391</v>
      </c>
      <c r="M41" s="21" t="s">
        <v>394</v>
      </c>
      <c r="N41" s="57"/>
      <c r="O41" s="58"/>
      <c r="P41" s="60"/>
    </row>
    <row r="42" spans="1:16" s="19" customFormat="1" ht="30.75" customHeight="1">
      <c r="A42" s="34">
        <v>39</v>
      </c>
      <c r="B42" s="29" t="s">
        <v>121</v>
      </c>
      <c r="C42" s="30" t="s">
        <v>122</v>
      </c>
      <c r="D42" s="31" t="s">
        <v>123</v>
      </c>
      <c r="E42" s="29" t="s">
        <v>126</v>
      </c>
      <c r="F42" s="29" t="s">
        <v>127</v>
      </c>
      <c r="G42" s="29" t="s">
        <v>20</v>
      </c>
      <c r="H42" s="22">
        <v>141.25</v>
      </c>
      <c r="I42" s="22">
        <v>74.2</v>
      </c>
      <c r="J42" s="13"/>
      <c r="K42" s="22">
        <f t="shared" si="1"/>
        <v>72.4125</v>
      </c>
      <c r="L42" s="21" t="s">
        <v>392</v>
      </c>
      <c r="M42" s="21" t="s">
        <v>394</v>
      </c>
      <c r="N42" s="57"/>
      <c r="O42" s="58"/>
      <c r="P42" s="61"/>
    </row>
    <row r="43" spans="1:16" s="19" customFormat="1" ht="30.75" customHeight="1">
      <c r="A43" s="52">
        <v>40</v>
      </c>
      <c r="B43" s="32" t="s">
        <v>130</v>
      </c>
      <c r="C43" s="53" t="s">
        <v>131</v>
      </c>
      <c r="D43" s="53" t="s">
        <v>132</v>
      </c>
      <c r="E43" s="32" t="s">
        <v>135</v>
      </c>
      <c r="F43" s="32" t="s">
        <v>136</v>
      </c>
      <c r="G43" s="32" t="s">
        <v>20</v>
      </c>
      <c r="H43" s="18">
        <v>122.5</v>
      </c>
      <c r="I43" s="18">
        <v>80.8</v>
      </c>
      <c r="J43" s="17"/>
      <c r="K43" s="18">
        <f t="shared" si="1"/>
        <v>71.025</v>
      </c>
      <c r="L43" s="16" t="s">
        <v>389</v>
      </c>
      <c r="M43" s="16" t="s">
        <v>398</v>
      </c>
      <c r="N43" s="62">
        <f>(I43+I44+I46+I47+I49+I50)/6</f>
        <v>76.78333333333332</v>
      </c>
      <c r="O43" s="59" t="s">
        <v>376</v>
      </c>
      <c r="P43" s="59" t="s">
        <v>373</v>
      </c>
    </row>
    <row r="44" spans="1:16" s="5" customFormat="1" ht="30.75" customHeight="1">
      <c r="A44" s="34">
        <v>41</v>
      </c>
      <c r="B44" s="29" t="s">
        <v>130</v>
      </c>
      <c r="C44" s="30" t="s">
        <v>131</v>
      </c>
      <c r="D44" s="31" t="s">
        <v>132</v>
      </c>
      <c r="E44" s="29" t="s">
        <v>137</v>
      </c>
      <c r="F44" s="29" t="s">
        <v>138</v>
      </c>
      <c r="G44" s="29" t="s">
        <v>20</v>
      </c>
      <c r="H44" s="22">
        <v>119.25</v>
      </c>
      <c r="I44" s="22">
        <v>72.1</v>
      </c>
      <c r="J44" s="25"/>
      <c r="K44" s="22">
        <f t="shared" si="1"/>
        <v>65.8625</v>
      </c>
      <c r="L44" s="21" t="s">
        <v>391</v>
      </c>
      <c r="M44" s="21" t="s">
        <v>394</v>
      </c>
      <c r="N44" s="63"/>
      <c r="O44" s="60"/>
      <c r="P44" s="60"/>
    </row>
    <row r="45" spans="1:16" s="19" customFormat="1" ht="30.75" customHeight="1">
      <c r="A45" s="34">
        <v>42</v>
      </c>
      <c r="B45" s="29" t="s">
        <v>130</v>
      </c>
      <c r="C45" s="30" t="s">
        <v>131</v>
      </c>
      <c r="D45" s="31" t="s">
        <v>132</v>
      </c>
      <c r="E45" s="29" t="s">
        <v>133</v>
      </c>
      <c r="F45" s="29" t="s">
        <v>134</v>
      </c>
      <c r="G45" s="29" t="s">
        <v>20</v>
      </c>
      <c r="H45" s="22">
        <v>128.75</v>
      </c>
      <c r="I45" s="22" t="s">
        <v>384</v>
      </c>
      <c r="J45" s="50"/>
      <c r="K45" s="22">
        <f>H45*0.25</f>
        <v>32.1875</v>
      </c>
      <c r="L45" s="21" t="s">
        <v>392</v>
      </c>
      <c r="M45" s="21" t="s">
        <v>394</v>
      </c>
      <c r="N45" s="63"/>
      <c r="O45" s="60"/>
      <c r="P45" s="60"/>
    </row>
    <row r="46" spans="1:16" s="19" customFormat="1" ht="30.75" customHeight="1">
      <c r="A46" s="52">
        <v>43</v>
      </c>
      <c r="B46" s="32" t="s">
        <v>139</v>
      </c>
      <c r="C46" s="53" t="s">
        <v>22</v>
      </c>
      <c r="D46" s="53" t="s">
        <v>140</v>
      </c>
      <c r="E46" s="32" t="s">
        <v>141</v>
      </c>
      <c r="F46" s="32" t="s">
        <v>142</v>
      </c>
      <c r="G46" s="32" t="s">
        <v>20</v>
      </c>
      <c r="H46" s="18">
        <v>137.25</v>
      </c>
      <c r="I46" s="18">
        <v>78.9</v>
      </c>
      <c r="J46" s="25"/>
      <c r="K46" s="18">
        <f>H46*0.25+I46*0.5</f>
        <v>73.7625</v>
      </c>
      <c r="L46" s="16" t="s">
        <v>389</v>
      </c>
      <c r="M46" s="16" t="s">
        <v>398</v>
      </c>
      <c r="N46" s="63"/>
      <c r="O46" s="60"/>
      <c r="P46" s="60"/>
    </row>
    <row r="47" spans="1:16" s="19" customFormat="1" ht="30.75" customHeight="1">
      <c r="A47" s="34">
        <v>44</v>
      </c>
      <c r="B47" s="29" t="s">
        <v>139</v>
      </c>
      <c r="C47" s="30" t="s">
        <v>22</v>
      </c>
      <c r="D47" s="31" t="s">
        <v>140</v>
      </c>
      <c r="E47" s="29" t="s">
        <v>145</v>
      </c>
      <c r="F47" s="29" t="s">
        <v>146</v>
      </c>
      <c r="G47" s="29" t="s">
        <v>31</v>
      </c>
      <c r="H47" s="22">
        <v>129.75</v>
      </c>
      <c r="I47" s="22">
        <v>74.5</v>
      </c>
      <c r="J47" s="51"/>
      <c r="K47" s="22">
        <f>H47*0.25+I47*0.5</f>
        <v>69.6875</v>
      </c>
      <c r="L47" s="21" t="s">
        <v>391</v>
      </c>
      <c r="M47" s="21" t="s">
        <v>394</v>
      </c>
      <c r="N47" s="63"/>
      <c r="O47" s="60"/>
      <c r="P47" s="60"/>
    </row>
    <row r="48" spans="1:16" s="5" customFormat="1" ht="30.75" customHeight="1">
      <c r="A48" s="34">
        <v>45</v>
      </c>
      <c r="B48" s="29" t="s">
        <v>139</v>
      </c>
      <c r="C48" s="30" t="s">
        <v>22</v>
      </c>
      <c r="D48" s="31" t="s">
        <v>140</v>
      </c>
      <c r="E48" s="29" t="s">
        <v>143</v>
      </c>
      <c r="F48" s="29" t="s">
        <v>144</v>
      </c>
      <c r="G48" s="29" t="s">
        <v>20</v>
      </c>
      <c r="H48" s="22">
        <v>130.75</v>
      </c>
      <c r="I48" s="22" t="s">
        <v>384</v>
      </c>
      <c r="J48" s="25"/>
      <c r="K48" s="22">
        <f>H48*0.25</f>
        <v>32.6875</v>
      </c>
      <c r="L48" s="21" t="s">
        <v>392</v>
      </c>
      <c r="M48" s="21" t="s">
        <v>394</v>
      </c>
      <c r="N48" s="63"/>
      <c r="O48" s="60"/>
      <c r="P48" s="60"/>
    </row>
    <row r="49" spans="1:16" s="19" customFormat="1" ht="30.75" customHeight="1">
      <c r="A49" s="52">
        <v>46</v>
      </c>
      <c r="B49" s="32" t="s">
        <v>147</v>
      </c>
      <c r="C49" s="53" t="s">
        <v>22</v>
      </c>
      <c r="D49" s="53" t="s">
        <v>140</v>
      </c>
      <c r="E49" s="32" t="s">
        <v>152</v>
      </c>
      <c r="F49" s="32" t="s">
        <v>153</v>
      </c>
      <c r="G49" s="32" t="s">
        <v>20</v>
      </c>
      <c r="H49" s="18">
        <v>123.75</v>
      </c>
      <c r="I49" s="18">
        <v>82.2</v>
      </c>
      <c r="J49" s="25"/>
      <c r="K49" s="18">
        <f>H49*0.25+I49*0.5</f>
        <v>72.0375</v>
      </c>
      <c r="L49" s="16" t="s">
        <v>389</v>
      </c>
      <c r="M49" s="16" t="s">
        <v>398</v>
      </c>
      <c r="N49" s="63"/>
      <c r="O49" s="60"/>
      <c r="P49" s="60"/>
    </row>
    <row r="50" spans="1:16" s="19" customFormat="1" ht="30.75" customHeight="1">
      <c r="A50" s="34">
        <v>47</v>
      </c>
      <c r="B50" s="29" t="s">
        <v>147</v>
      </c>
      <c r="C50" s="30" t="s">
        <v>22</v>
      </c>
      <c r="D50" s="31" t="s">
        <v>140</v>
      </c>
      <c r="E50" s="29" t="s">
        <v>148</v>
      </c>
      <c r="F50" s="29" t="s">
        <v>149</v>
      </c>
      <c r="G50" s="29" t="s">
        <v>20</v>
      </c>
      <c r="H50" s="22">
        <v>125.5</v>
      </c>
      <c r="I50" s="22">
        <v>72.2</v>
      </c>
      <c r="J50" s="14"/>
      <c r="K50" s="22">
        <f>H50*0.25+I50*0.5</f>
        <v>67.475</v>
      </c>
      <c r="L50" s="21" t="s">
        <v>391</v>
      </c>
      <c r="M50" s="21" t="s">
        <v>394</v>
      </c>
      <c r="N50" s="63"/>
      <c r="O50" s="60"/>
      <c r="P50" s="60"/>
    </row>
    <row r="51" spans="1:16" s="19" customFormat="1" ht="30.75" customHeight="1">
      <c r="A51" s="34">
        <v>48</v>
      </c>
      <c r="B51" s="29" t="s">
        <v>147</v>
      </c>
      <c r="C51" s="30" t="s">
        <v>22</v>
      </c>
      <c r="D51" s="31" t="s">
        <v>140</v>
      </c>
      <c r="E51" s="29" t="s">
        <v>150</v>
      </c>
      <c r="F51" s="29" t="s">
        <v>151</v>
      </c>
      <c r="G51" s="29" t="s">
        <v>31</v>
      </c>
      <c r="H51" s="22">
        <v>125</v>
      </c>
      <c r="I51" s="22" t="s">
        <v>384</v>
      </c>
      <c r="J51" s="25"/>
      <c r="K51" s="22">
        <f>H51*0.25</f>
        <v>31.25</v>
      </c>
      <c r="L51" s="21" t="s">
        <v>392</v>
      </c>
      <c r="M51" s="21" t="s">
        <v>394</v>
      </c>
      <c r="N51" s="63"/>
      <c r="O51" s="60"/>
      <c r="P51" s="60"/>
    </row>
    <row r="52" spans="1:16" s="19" customFormat="1" ht="30.75" customHeight="1">
      <c r="A52" s="52">
        <v>49</v>
      </c>
      <c r="B52" s="32" t="s">
        <v>154</v>
      </c>
      <c r="C52" s="53" t="s">
        <v>155</v>
      </c>
      <c r="D52" s="53" t="s">
        <v>156</v>
      </c>
      <c r="E52" s="32" t="s">
        <v>157</v>
      </c>
      <c r="F52" s="32" t="s">
        <v>158</v>
      </c>
      <c r="G52" s="32" t="s">
        <v>20</v>
      </c>
      <c r="H52" s="18">
        <v>131.25</v>
      </c>
      <c r="I52" s="18">
        <v>77.5</v>
      </c>
      <c r="J52" s="25"/>
      <c r="K52" s="18">
        <f aca="true" t="shared" si="2" ref="K52:K86">H52*0.25+I52*0.5</f>
        <v>71.5625</v>
      </c>
      <c r="L52" s="16" t="s">
        <v>389</v>
      </c>
      <c r="M52" s="16" t="s">
        <v>398</v>
      </c>
      <c r="N52" s="57">
        <f>(I52+I53+I54+I55+I56+I57+I58+I59+I60+I61+I62+I63)/12</f>
        <v>76.66666666666667</v>
      </c>
      <c r="O52" s="58" t="s">
        <v>377</v>
      </c>
      <c r="P52" s="58" t="s">
        <v>373</v>
      </c>
    </row>
    <row r="53" spans="1:16" s="23" customFormat="1" ht="30.75" customHeight="1">
      <c r="A53" s="34">
        <v>50</v>
      </c>
      <c r="B53" s="29" t="s">
        <v>154</v>
      </c>
      <c r="C53" s="30" t="s">
        <v>155</v>
      </c>
      <c r="D53" s="31" t="s">
        <v>156</v>
      </c>
      <c r="E53" s="29" t="s">
        <v>159</v>
      </c>
      <c r="F53" s="29" t="s">
        <v>160</v>
      </c>
      <c r="G53" s="29" t="s">
        <v>20</v>
      </c>
      <c r="H53" s="22">
        <v>128.75</v>
      </c>
      <c r="I53" s="22">
        <v>78.2</v>
      </c>
      <c r="J53" s="14"/>
      <c r="K53" s="22">
        <f t="shared" si="2"/>
        <v>71.2875</v>
      </c>
      <c r="L53" s="21" t="s">
        <v>391</v>
      </c>
      <c r="M53" s="21" t="s">
        <v>394</v>
      </c>
      <c r="N53" s="57"/>
      <c r="O53" s="58"/>
      <c r="P53" s="58"/>
    </row>
    <row r="54" spans="1:16" s="19" customFormat="1" ht="30.75" customHeight="1">
      <c r="A54" s="34">
        <v>51</v>
      </c>
      <c r="B54" s="29" t="s">
        <v>154</v>
      </c>
      <c r="C54" s="30" t="s">
        <v>155</v>
      </c>
      <c r="D54" s="31" t="s">
        <v>156</v>
      </c>
      <c r="E54" s="29" t="s">
        <v>161</v>
      </c>
      <c r="F54" s="29" t="s">
        <v>162</v>
      </c>
      <c r="G54" s="29" t="s">
        <v>20</v>
      </c>
      <c r="H54" s="22">
        <v>126</v>
      </c>
      <c r="I54" s="22">
        <v>76.5</v>
      </c>
      <c r="J54" s="24"/>
      <c r="K54" s="22">
        <f t="shared" si="2"/>
        <v>69.75</v>
      </c>
      <c r="L54" s="21" t="s">
        <v>392</v>
      </c>
      <c r="M54" s="21" t="s">
        <v>394</v>
      </c>
      <c r="N54" s="57"/>
      <c r="O54" s="58"/>
      <c r="P54" s="58"/>
    </row>
    <row r="55" spans="1:16" s="19" customFormat="1" ht="30.75" customHeight="1">
      <c r="A55" s="52">
        <v>52</v>
      </c>
      <c r="B55" s="32" t="s">
        <v>163</v>
      </c>
      <c r="C55" s="53" t="s">
        <v>164</v>
      </c>
      <c r="D55" s="53" t="s">
        <v>156</v>
      </c>
      <c r="E55" s="32" t="s">
        <v>165</v>
      </c>
      <c r="F55" s="32" t="s">
        <v>166</v>
      </c>
      <c r="G55" s="32" t="s">
        <v>20</v>
      </c>
      <c r="H55" s="18">
        <v>142.75</v>
      </c>
      <c r="I55" s="18">
        <v>78.1</v>
      </c>
      <c r="J55" s="25"/>
      <c r="K55" s="18">
        <f aca="true" t="shared" si="3" ref="K55:K60">H55*0.25+I55*0.5</f>
        <v>74.7375</v>
      </c>
      <c r="L55" s="16" t="s">
        <v>389</v>
      </c>
      <c r="M55" s="16" t="s">
        <v>398</v>
      </c>
      <c r="N55" s="57"/>
      <c r="O55" s="58"/>
      <c r="P55" s="58"/>
    </row>
    <row r="56" spans="1:16" s="19" customFormat="1" ht="30.75" customHeight="1">
      <c r="A56" s="34">
        <v>53</v>
      </c>
      <c r="B56" s="29" t="s">
        <v>163</v>
      </c>
      <c r="C56" s="30" t="s">
        <v>164</v>
      </c>
      <c r="D56" s="31" t="s">
        <v>156</v>
      </c>
      <c r="E56" s="29" t="s">
        <v>169</v>
      </c>
      <c r="F56" s="29" t="s">
        <v>170</v>
      </c>
      <c r="G56" s="29" t="s">
        <v>20</v>
      </c>
      <c r="H56" s="22">
        <v>131</v>
      </c>
      <c r="I56" s="22">
        <v>78.6</v>
      </c>
      <c r="J56" s="13"/>
      <c r="K56" s="22">
        <f t="shared" si="3"/>
        <v>72.05</v>
      </c>
      <c r="L56" s="21" t="s">
        <v>391</v>
      </c>
      <c r="M56" s="21" t="s">
        <v>394</v>
      </c>
      <c r="N56" s="57"/>
      <c r="O56" s="58"/>
      <c r="P56" s="58"/>
    </row>
    <row r="57" spans="1:16" s="5" customFormat="1" ht="30.75" customHeight="1">
      <c r="A57" s="34">
        <v>54</v>
      </c>
      <c r="B57" s="29" t="s">
        <v>163</v>
      </c>
      <c r="C57" s="30" t="s">
        <v>164</v>
      </c>
      <c r="D57" s="31" t="s">
        <v>156</v>
      </c>
      <c r="E57" s="29" t="s">
        <v>167</v>
      </c>
      <c r="F57" s="29" t="s">
        <v>168</v>
      </c>
      <c r="G57" s="29" t="s">
        <v>20</v>
      </c>
      <c r="H57" s="22">
        <v>138.25</v>
      </c>
      <c r="I57" s="22">
        <v>73.9</v>
      </c>
      <c r="J57" s="17"/>
      <c r="K57" s="22">
        <f t="shared" si="3"/>
        <v>71.5125</v>
      </c>
      <c r="L57" s="21" t="s">
        <v>392</v>
      </c>
      <c r="M57" s="21" t="s">
        <v>394</v>
      </c>
      <c r="N57" s="57"/>
      <c r="O57" s="58"/>
      <c r="P57" s="58"/>
    </row>
    <row r="58" spans="1:16" s="19" customFormat="1" ht="30.75" customHeight="1">
      <c r="A58" s="52">
        <v>55</v>
      </c>
      <c r="B58" s="32" t="s">
        <v>171</v>
      </c>
      <c r="C58" s="53" t="s">
        <v>172</v>
      </c>
      <c r="D58" s="53" t="s">
        <v>156</v>
      </c>
      <c r="E58" s="32" t="s">
        <v>173</v>
      </c>
      <c r="F58" s="32" t="s">
        <v>174</v>
      </c>
      <c r="G58" s="32" t="s">
        <v>31</v>
      </c>
      <c r="H58" s="18">
        <v>134.25</v>
      </c>
      <c r="I58" s="18">
        <v>81.3</v>
      </c>
      <c r="J58" s="17"/>
      <c r="K58" s="18">
        <f t="shared" si="3"/>
        <v>74.2125</v>
      </c>
      <c r="L58" s="16" t="s">
        <v>389</v>
      </c>
      <c r="M58" s="16" t="s">
        <v>398</v>
      </c>
      <c r="N58" s="57"/>
      <c r="O58" s="58"/>
      <c r="P58" s="58"/>
    </row>
    <row r="59" spans="1:16" s="19" customFormat="1" ht="30.75" customHeight="1">
      <c r="A59" s="34">
        <v>56</v>
      </c>
      <c r="B59" s="29" t="s">
        <v>171</v>
      </c>
      <c r="C59" s="30" t="s">
        <v>172</v>
      </c>
      <c r="D59" s="31" t="s">
        <v>156</v>
      </c>
      <c r="E59" s="29" t="s">
        <v>177</v>
      </c>
      <c r="F59" s="29" t="s">
        <v>178</v>
      </c>
      <c r="G59" s="29" t="s">
        <v>20</v>
      </c>
      <c r="H59" s="22">
        <v>127.75</v>
      </c>
      <c r="I59" s="22">
        <v>74</v>
      </c>
      <c r="J59" s="13"/>
      <c r="K59" s="22">
        <f t="shared" si="3"/>
        <v>68.9375</v>
      </c>
      <c r="L59" s="21" t="s">
        <v>391</v>
      </c>
      <c r="M59" s="21" t="s">
        <v>394</v>
      </c>
      <c r="N59" s="57"/>
      <c r="O59" s="58"/>
      <c r="P59" s="58"/>
    </row>
    <row r="60" spans="1:16" s="5" customFormat="1" ht="30.75" customHeight="1">
      <c r="A60" s="34">
        <v>57</v>
      </c>
      <c r="B60" s="29" t="s">
        <v>171</v>
      </c>
      <c r="C60" s="30" t="s">
        <v>172</v>
      </c>
      <c r="D60" s="31" t="s">
        <v>156</v>
      </c>
      <c r="E60" s="29" t="s">
        <v>175</v>
      </c>
      <c r="F60" s="29" t="s">
        <v>176</v>
      </c>
      <c r="G60" s="29" t="s">
        <v>20</v>
      </c>
      <c r="H60" s="22">
        <v>129</v>
      </c>
      <c r="I60" s="22">
        <v>72.1</v>
      </c>
      <c r="J60" s="17"/>
      <c r="K60" s="22">
        <f t="shared" si="3"/>
        <v>68.3</v>
      </c>
      <c r="L60" s="21" t="s">
        <v>392</v>
      </c>
      <c r="M60" s="21" t="s">
        <v>394</v>
      </c>
      <c r="N60" s="57"/>
      <c r="O60" s="58"/>
      <c r="P60" s="58"/>
    </row>
    <row r="61" spans="1:16" s="19" customFormat="1" ht="30.75" customHeight="1">
      <c r="A61" s="52">
        <v>58</v>
      </c>
      <c r="B61" s="32" t="s">
        <v>179</v>
      </c>
      <c r="C61" s="53" t="s">
        <v>180</v>
      </c>
      <c r="D61" s="53" t="s">
        <v>156</v>
      </c>
      <c r="E61" s="32" t="s">
        <v>181</v>
      </c>
      <c r="F61" s="32" t="s">
        <v>182</v>
      </c>
      <c r="G61" s="32" t="s">
        <v>31</v>
      </c>
      <c r="H61" s="18">
        <v>132</v>
      </c>
      <c r="I61" s="18">
        <v>80.6</v>
      </c>
      <c r="J61" s="17"/>
      <c r="K61" s="18">
        <f t="shared" si="2"/>
        <v>73.3</v>
      </c>
      <c r="L61" s="16" t="s">
        <v>389</v>
      </c>
      <c r="M61" s="16" t="s">
        <v>398</v>
      </c>
      <c r="N61" s="57"/>
      <c r="O61" s="58"/>
      <c r="P61" s="58"/>
    </row>
    <row r="62" spans="1:16" s="19" customFormat="1" ht="30.75" customHeight="1">
      <c r="A62" s="34">
        <v>59</v>
      </c>
      <c r="B62" s="29" t="s">
        <v>179</v>
      </c>
      <c r="C62" s="30" t="s">
        <v>180</v>
      </c>
      <c r="D62" s="31" t="s">
        <v>156</v>
      </c>
      <c r="E62" s="29" t="s">
        <v>183</v>
      </c>
      <c r="F62" s="29" t="s">
        <v>184</v>
      </c>
      <c r="G62" s="29" t="s">
        <v>20</v>
      </c>
      <c r="H62" s="22">
        <v>130.25</v>
      </c>
      <c r="I62" s="22">
        <v>73</v>
      </c>
      <c r="J62" s="17"/>
      <c r="K62" s="22">
        <f t="shared" si="2"/>
        <v>69.0625</v>
      </c>
      <c r="L62" s="21" t="s">
        <v>391</v>
      </c>
      <c r="M62" s="21" t="s">
        <v>394</v>
      </c>
      <c r="N62" s="57"/>
      <c r="O62" s="58"/>
      <c r="P62" s="58"/>
    </row>
    <row r="63" spans="1:16" s="5" customFormat="1" ht="30.75" customHeight="1">
      <c r="A63" s="34">
        <v>60</v>
      </c>
      <c r="B63" s="29" t="s">
        <v>179</v>
      </c>
      <c r="C63" s="30" t="s">
        <v>180</v>
      </c>
      <c r="D63" s="31" t="s">
        <v>156</v>
      </c>
      <c r="E63" s="29" t="s">
        <v>185</v>
      </c>
      <c r="F63" s="29" t="s">
        <v>186</v>
      </c>
      <c r="G63" s="29" t="s">
        <v>20</v>
      </c>
      <c r="H63" s="22">
        <v>121.5</v>
      </c>
      <c r="I63" s="22">
        <v>76.2</v>
      </c>
      <c r="J63" s="13"/>
      <c r="K63" s="22">
        <f t="shared" si="2"/>
        <v>68.475</v>
      </c>
      <c r="L63" s="21" t="s">
        <v>392</v>
      </c>
      <c r="M63" s="21" t="s">
        <v>394</v>
      </c>
      <c r="N63" s="57"/>
      <c r="O63" s="58"/>
      <c r="P63" s="58"/>
    </row>
    <row r="64" spans="1:16" s="19" customFormat="1" ht="30.75" customHeight="1">
      <c r="A64" s="52">
        <v>61</v>
      </c>
      <c r="B64" s="32" t="s">
        <v>187</v>
      </c>
      <c r="C64" s="53" t="s">
        <v>22</v>
      </c>
      <c r="D64" s="53" t="s">
        <v>188</v>
      </c>
      <c r="E64" s="32" t="s">
        <v>189</v>
      </c>
      <c r="F64" s="32" t="s">
        <v>190</v>
      </c>
      <c r="G64" s="32" t="s">
        <v>20</v>
      </c>
      <c r="H64" s="18">
        <v>130.25</v>
      </c>
      <c r="I64" s="18">
        <v>84.8</v>
      </c>
      <c r="J64" s="17"/>
      <c r="K64" s="18">
        <f t="shared" si="2"/>
        <v>74.9625</v>
      </c>
      <c r="L64" s="16" t="s">
        <v>389</v>
      </c>
      <c r="M64" s="16" t="s">
        <v>398</v>
      </c>
      <c r="N64" s="57">
        <f>(I64+I65+I66+I67+I68+I69+I70+I71)/8</f>
        <v>79.325</v>
      </c>
      <c r="O64" s="58" t="s">
        <v>371</v>
      </c>
      <c r="P64" s="58" t="s">
        <v>378</v>
      </c>
    </row>
    <row r="65" spans="1:16" s="19" customFormat="1" ht="30.75" customHeight="1">
      <c r="A65" s="52">
        <v>62</v>
      </c>
      <c r="B65" s="32" t="s">
        <v>191</v>
      </c>
      <c r="C65" s="53" t="s">
        <v>192</v>
      </c>
      <c r="D65" s="53" t="s">
        <v>193</v>
      </c>
      <c r="E65" s="32" t="s">
        <v>194</v>
      </c>
      <c r="F65" s="32" t="s">
        <v>195</v>
      </c>
      <c r="G65" s="32" t="s">
        <v>31</v>
      </c>
      <c r="H65" s="18">
        <v>130</v>
      </c>
      <c r="I65" s="18">
        <v>84.4</v>
      </c>
      <c r="J65" s="17"/>
      <c r="K65" s="18">
        <f t="shared" si="2"/>
        <v>74.7</v>
      </c>
      <c r="L65" s="16" t="s">
        <v>389</v>
      </c>
      <c r="M65" s="16" t="s">
        <v>398</v>
      </c>
      <c r="N65" s="57"/>
      <c r="O65" s="58"/>
      <c r="P65" s="58"/>
    </row>
    <row r="66" spans="1:16" s="19" customFormat="1" ht="30.75" customHeight="1">
      <c r="A66" s="34">
        <v>63</v>
      </c>
      <c r="B66" s="29" t="s">
        <v>191</v>
      </c>
      <c r="C66" s="30" t="s">
        <v>192</v>
      </c>
      <c r="D66" s="31" t="s">
        <v>193</v>
      </c>
      <c r="E66" s="29" t="s">
        <v>196</v>
      </c>
      <c r="F66" s="29" t="s">
        <v>197</v>
      </c>
      <c r="G66" s="29" t="s">
        <v>20</v>
      </c>
      <c r="H66" s="22">
        <v>121.75</v>
      </c>
      <c r="I66" s="22">
        <v>75.8</v>
      </c>
      <c r="J66" s="17"/>
      <c r="K66" s="22">
        <f t="shared" si="2"/>
        <v>68.3375</v>
      </c>
      <c r="L66" s="21" t="s">
        <v>391</v>
      </c>
      <c r="M66" s="21" t="s">
        <v>395</v>
      </c>
      <c r="N66" s="57"/>
      <c r="O66" s="58"/>
      <c r="P66" s="58"/>
    </row>
    <row r="67" spans="1:16" s="5" customFormat="1" ht="30.75" customHeight="1">
      <c r="A67" s="34">
        <v>64</v>
      </c>
      <c r="B67" s="29" t="s">
        <v>198</v>
      </c>
      <c r="C67" s="30" t="s">
        <v>199</v>
      </c>
      <c r="D67" s="31" t="s">
        <v>200</v>
      </c>
      <c r="E67" s="29" t="s">
        <v>201</v>
      </c>
      <c r="F67" s="29" t="s">
        <v>202</v>
      </c>
      <c r="G67" s="29" t="s">
        <v>20</v>
      </c>
      <c r="H67" s="22">
        <v>149.75</v>
      </c>
      <c r="I67" s="22">
        <v>77</v>
      </c>
      <c r="J67" s="13"/>
      <c r="K67" s="22">
        <f t="shared" si="2"/>
        <v>75.9375</v>
      </c>
      <c r="L67" s="21" t="s">
        <v>390</v>
      </c>
      <c r="M67" s="21" t="s">
        <v>395</v>
      </c>
      <c r="N67" s="57"/>
      <c r="O67" s="58"/>
      <c r="P67" s="58"/>
    </row>
    <row r="68" spans="1:16" s="5" customFormat="1" ht="30.75" customHeight="1">
      <c r="A68" s="34">
        <v>65</v>
      </c>
      <c r="B68" s="29" t="s">
        <v>198</v>
      </c>
      <c r="C68" s="30" t="s">
        <v>199</v>
      </c>
      <c r="D68" s="31" t="s">
        <v>200</v>
      </c>
      <c r="E68" s="29" t="s">
        <v>203</v>
      </c>
      <c r="F68" s="29" t="s">
        <v>204</v>
      </c>
      <c r="G68" s="29" t="s">
        <v>20</v>
      </c>
      <c r="H68" s="22">
        <v>127.5</v>
      </c>
      <c r="I68" s="22">
        <v>77</v>
      </c>
      <c r="J68" s="13"/>
      <c r="K68" s="22">
        <f t="shared" si="2"/>
        <v>70.375</v>
      </c>
      <c r="L68" s="21" t="s">
        <v>391</v>
      </c>
      <c r="M68" s="21" t="s">
        <v>395</v>
      </c>
      <c r="N68" s="57"/>
      <c r="O68" s="58"/>
      <c r="P68" s="58"/>
    </row>
    <row r="69" spans="1:16" s="19" customFormat="1" ht="30.75" customHeight="1">
      <c r="A69" s="52">
        <v>66</v>
      </c>
      <c r="B69" s="32" t="s">
        <v>205</v>
      </c>
      <c r="C69" s="53" t="s">
        <v>206</v>
      </c>
      <c r="D69" s="53" t="s">
        <v>200</v>
      </c>
      <c r="E69" s="32" t="s">
        <v>207</v>
      </c>
      <c r="F69" s="32" t="s">
        <v>208</v>
      </c>
      <c r="G69" s="32" t="s">
        <v>20</v>
      </c>
      <c r="H69" s="18">
        <v>129.5</v>
      </c>
      <c r="I69" s="18">
        <v>78.8</v>
      </c>
      <c r="J69" s="17"/>
      <c r="K69" s="18">
        <f>H69*0.25+I69*0.5</f>
        <v>71.775</v>
      </c>
      <c r="L69" s="16" t="s">
        <v>389</v>
      </c>
      <c r="M69" s="16" t="s">
        <v>398</v>
      </c>
      <c r="N69" s="57"/>
      <c r="O69" s="58"/>
      <c r="P69" s="58"/>
    </row>
    <row r="70" spans="1:16" s="5" customFormat="1" ht="30.75" customHeight="1">
      <c r="A70" s="34">
        <v>67</v>
      </c>
      <c r="B70" s="29" t="s">
        <v>205</v>
      </c>
      <c r="C70" s="30" t="s">
        <v>206</v>
      </c>
      <c r="D70" s="31" t="s">
        <v>200</v>
      </c>
      <c r="E70" s="29" t="s">
        <v>211</v>
      </c>
      <c r="F70" s="29" t="s">
        <v>212</v>
      </c>
      <c r="G70" s="29" t="s">
        <v>20</v>
      </c>
      <c r="H70" s="22">
        <v>124</v>
      </c>
      <c r="I70" s="22">
        <v>79.8</v>
      </c>
      <c r="J70" s="13"/>
      <c r="K70" s="22">
        <f>H70*0.25+I70*0.5</f>
        <v>70.9</v>
      </c>
      <c r="L70" s="21" t="s">
        <v>391</v>
      </c>
      <c r="M70" s="21" t="s">
        <v>394</v>
      </c>
      <c r="N70" s="57"/>
      <c r="O70" s="58"/>
      <c r="P70" s="58"/>
    </row>
    <row r="71" spans="1:16" s="5" customFormat="1" ht="30.75" customHeight="1">
      <c r="A71" s="34">
        <v>68</v>
      </c>
      <c r="B71" s="29" t="s">
        <v>205</v>
      </c>
      <c r="C71" s="30" t="s">
        <v>206</v>
      </c>
      <c r="D71" s="31" t="s">
        <v>200</v>
      </c>
      <c r="E71" s="29" t="s">
        <v>209</v>
      </c>
      <c r="F71" s="29" t="s">
        <v>210</v>
      </c>
      <c r="G71" s="29" t="s">
        <v>31</v>
      </c>
      <c r="H71" s="22">
        <v>126</v>
      </c>
      <c r="I71" s="22">
        <v>77</v>
      </c>
      <c r="J71" s="13"/>
      <c r="K71" s="22">
        <f>H71*0.25+I71*0.5</f>
        <v>70</v>
      </c>
      <c r="L71" s="21" t="s">
        <v>392</v>
      </c>
      <c r="M71" s="21" t="s">
        <v>394</v>
      </c>
      <c r="N71" s="57"/>
      <c r="O71" s="58"/>
      <c r="P71" s="58"/>
    </row>
    <row r="72" spans="1:16" s="19" customFormat="1" ht="30.75" customHeight="1">
      <c r="A72" s="52">
        <v>69</v>
      </c>
      <c r="B72" s="32" t="s">
        <v>213</v>
      </c>
      <c r="C72" s="53" t="s">
        <v>214</v>
      </c>
      <c r="D72" s="53" t="s">
        <v>215</v>
      </c>
      <c r="E72" s="32" t="s">
        <v>216</v>
      </c>
      <c r="F72" s="32" t="s">
        <v>217</v>
      </c>
      <c r="G72" s="32" t="s">
        <v>31</v>
      </c>
      <c r="H72" s="18">
        <v>124.25</v>
      </c>
      <c r="I72" s="18">
        <v>86.2</v>
      </c>
      <c r="J72" s="17"/>
      <c r="K72" s="18">
        <f t="shared" si="2"/>
        <v>74.1625</v>
      </c>
      <c r="L72" s="16" t="s">
        <v>389</v>
      </c>
      <c r="M72" s="16" t="s">
        <v>398</v>
      </c>
      <c r="N72" s="62">
        <f>(I72+I73+I74+I75+I76+I77+I78+I79+I80+I81)/10</f>
        <v>80.84</v>
      </c>
      <c r="O72" s="59" t="s">
        <v>379</v>
      </c>
      <c r="P72" s="59" t="s">
        <v>378</v>
      </c>
    </row>
    <row r="73" spans="1:16" s="19" customFormat="1" ht="30.75" customHeight="1">
      <c r="A73" s="52">
        <v>70</v>
      </c>
      <c r="B73" s="32" t="s">
        <v>218</v>
      </c>
      <c r="C73" s="53" t="s">
        <v>22</v>
      </c>
      <c r="D73" s="53" t="s">
        <v>219</v>
      </c>
      <c r="E73" s="32" t="s">
        <v>220</v>
      </c>
      <c r="F73" s="32" t="s">
        <v>221</v>
      </c>
      <c r="G73" s="32" t="s">
        <v>31</v>
      </c>
      <c r="H73" s="18">
        <v>123.25</v>
      </c>
      <c r="I73" s="18">
        <v>85.2</v>
      </c>
      <c r="J73" s="17"/>
      <c r="K73" s="18">
        <f t="shared" si="2"/>
        <v>73.4125</v>
      </c>
      <c r="L73" s="16" t="s">
        <v>389</v>
      </c>
      <c r="M73" s="16" t="s">
        <v>398</v>
      </c>
      <c r="N73" s="63"/>
      <c r="O73" s="60"/>
      <c r="P73" s="60"/>
    </row>
    <row r="74" spans="1:16" s="19" customFormat="1" ht="30.75" customHeight="1">
      <c r="A74" s="52">
        <v>71</v>
      </c>
      <c r="B74" s="32" t="s">
        <v>222</v>
      </c>
      <c r="C74" s="53" t="s">
        <v>223</v>
      </c>
      <c r="D74" s="53" t="s">
        <v>224</v>
      </c>
      <c r="E74" s="32" t="s">
        <v>225</v>
      </c>
      <c r="F74" s="32" t="s">
        <v>226</v>
      </c>
      <c r="G74" s="32" t="s">
        <v>20</v>
      </c>
      <c r="H74" s="18">
        <v>129</v>
      </c>
      <c r="I74" s="18">
        <v>83.6</v>
      </c>
      <c r="J74" s="17"/>
      <c r="K74" s="18">
        <f t="shared" si="2"/>
        <v>74.05</v>
      </c>
      <c r="L74" s="16" t="s">
        <v>389</v>
      </c>
      <c r="M74" s="16" t="s">
        <v>398</v>
      </c>
      <c r="N74" s="63"/>
      <c r="O74" s="60"/>
      <c r="P74" s="60"/>
    </row>
    <row r="75" spans="1:16" s="19" customFormat="1" ht="30.75" customHeight="1">
      <c r="A75" s="34">
        <v>72</v>
      </c>
      <c r="B75" s="29" t="s">
        <v>222</v>
      </c>
      <c r="C75" s="30" t="s">
        <v>223</v>
      </c>
      <c r="D75" s="31" t="s">
        <v>224</v>
      </c>
      <c r="E75" s="29" t="s">
        <v>227</v>
      </c>
      <c r="F75" s="29" t="s">
        <v>228</v>
      </c>
      <c r="G75" s="29" t="s">
        <v>20</v>
      </c>
      <c r="H75" s="22">
        <v>127.5</v>
      </c>
      <c r="I75" s="22">
        <v>77.4</v>
      </c>
      <c r="J75" s="17"/>
      <c r="K75" s="22">
        <f t="shared" si="2"/>
        <v>70.575</v>
      </c>
      <c r="L75" s="21" t="s">
        <v>391</v>
      </c>
      <c r="M75" s="21" t="s">
        <v>395</v>
      </c>
      <c r="N75" s="63"/>
      <c r="O75" s="60"/>
      <c r="P75" s="60"/>
    </row>
    <row r="76" spans="1:16" s="19" customFormat="1" ht="30.75" customHeight="1">
      <c r="A76" s="52">
        <v>73</v>
      </c>
      <c r="B76" s="32" t="s">
        <v>229</v>
      </c>
      <c r="C76" s="53" t="s">
        <v>22</v>
      </c>
      <c r="D76" s="53" t="s">
        <v>230</v>
      </c>
      <c r="E76" s="32" t="s">
        <v>231</v>
      </c>
      <c r="F76" s="32" t="s">
        <v>232</v>
      </c>
      <c r="G76" s="32" t="s">
        <v>20</v>
      </c>
      <c r="H76" s="18">
        <v>128.25</v>
      </c>
      <c r="I76" s="18">
        <v>83.4</v>
      </c>
      <c r="J76" s="17"/>
      <c r="K76" s="18">
        <f t="shared" si="2"/>
        <v>73.7625</v>
      </c>
      <c r="L76" s="16" t="s">
        <v>389</v>
      </c>
      <c r="M76" s="16" t="s">
        <v>398</v>
      </c>
      <c r="N76" s="63"/>
      <c r="O76" s="60"/>
      <c r="P76" s="60"/>
    </row>
    <row r="77" spans="1:16" s="5" customFormat="1" ht="30.75" customHeight="1">
      <c r="A77" s="34">
        <v>74</v>
      </c>
      <c r="B77" s="29" t="s">
        <v>229</v>
      </c>
      <c r="C77" s="30" t="s">
        <v>22</v>
      </c>
      <c r="D77" s="31" t="s">
        <v>230</v>
      </c>
      <c r="E77" s="29" t="s">
        <v>233</v>
      </c>
      <c r="F77" s="29" t="s">
        <v>234</v>
      </c>
      <c r="G77" s="29" t="s">
        <v>20</v>
      </c>
      <c r="H77" s="22">
        <v>127</v>
      </c>
      <c r="I77" s="22">
        <v>76.2</v>
      </c>
      <c r="J77" s="13"/>
      <c r="K77" s="22">
        <f t="shared" si="2"/>
        <v>69.85</v>
      </c>
      <c r="L77" s="21" t="s">
        <v>391</v>
      </c>
      <c r="M77" s="21" t="s">
        <v>394</v>
      </c>
      <c r="N77" s="63"/>
      <c r="O77" s="60"/>
      <c r="P77" s="60"/>
    </row>
    <row r="78" spans="1:16" s="19" customFormat="1" ht="30.75" customHeight="1">
      <c r="A78" s="34">
        <v>75</v>
      </c>
      <c r="B78" s="29" t="s">
        <v>229</v>
      </c>
      <c r="C78" s="30" t="s">
        <v>22</v>
      </c>
      <c r="D78" s="31" t="s">
        <v>230</v>
      </c>
      <c r="E78" s="29" t="s">
        <v>235</v>
      </c>
      <c r="F78" s="29" t="s">
        <v>236</v>
      </c>
      <c r="G78" s="29" t="s">
        <v>20</v>
      </c>
      <c r="H78" s="22">
        <v>126</v>
      </c>
      <c r="I78" s="22">
        <v>75.4</v>
      </c>
      <c r="J78" s="17"/>
      <c r="K78" s="22">
        <f t="shared" si="2"/>
        <v>69.2</v>
      </c>
      <c r="L78" s="21" t="s">
        <v>392</v>
      </c>
      <c r="M78" s="21" t="s">
        <v>394</v>
      </c>
      <c r="N78" s="63"/>
      <c r="O78" s="60"/>
      <c r="P78" s="60"/>
    </row>
    <row r="79" spans="1:16" s="19" customFormat="1" ht="30.75" customHeight="1">
      <c r="A79" s="52">
        <v>76</v>
      </c>
      <c r="B79" s="32" t="s">
        <v>237</v>
      </c>
      <c r="C79" s="53" t="s">
        <v>22</v>
      </c>
      <c r="D79" s="53" t="s">
        <v>230</v>
      </c>
      <c r="E79" s="32" t="s">
        <v>238</v>
      </c>
      <c r="F79" s="32" t="s">
        <v>239</v>
      </c>
      <c r="G79" s="32" t="s">
        <v>20</v>
      </c>
      <c r="H79" s="18">
        <v>139.25</v>
      </c>
      <c r="I79" s="18">
        <v>83.4</v>
      </c>
      <c r="J79" s="17"/>
      <c r="K79" s="18">
        <f t="shared" si="2"/>
        <v>76.5125</v>
      </c>
      <c r="L79" s="16" t="s">
        <v>389</v>
      </c>
      <c r="M79" s="16" t="s">
        <v>398</v>
      </c>
      <c r="N79" s="63"/>
      <c r="O79" s="60"/>
      <c r="P79" s="60"/>
    </row>
    <row r="80" spans="1:16" s="23" customFormat="1" ht="30.75" customHeight="1">
      <c r="A80" s="34">
        <v>77</v>
      </c>
      <c r="B80" s="29" t="s">
        <v>237</v>
      </c>
      <c r="C80" s="30" t="s">
        <v>22</v>
      </c>
      <c r="D80" s="31" t="s">
        <v>230</v>
      </c>
      <c r="E80" s="29" t="s">
        <v>240</v>
      </c>
      <c r="F80" s="29" t="s">
        <v>241</v>
      </c>
      <c r="G80" s="29" t="s">
        <v>20</v>
      </c>
      <c r="H80" s="22">
        <v>137.25</v>
      </c>
      <c r="I80" s="22">
        <v>80.2</v>
      </c>
      <c r="J80" s="20"/>
      <c r="K80" s="22">
        <f t="shared" si="2"/>
        <v>74.4125</v>
      </c>
      <c r="L80" s="21" t="s">
        <v>391</v>
      </c>
      <c r="M80" s="21" t="s">
        <v>394</v>
      </c>
      <c r="N80" s="63"/>
      <c r="O80" s="60"/>
      <c r="P80" s="60"/>
    </row>
    <row r="81" spans="1:16" s="23" customFormat="1" ht="30.75" customHeight="1">
      <c r="A81" s="34">
        <v>78</v>
      </c>
      <c r="B81" s="29" t="s">
        <v>237</v>
      </c>
      <c r="C81" s="30" t="s">
        <v>22</v>
      </c>
      <c r="D81" s="31" t="s">
        <v>230</v>
      </c>
      <c r="E81" s="29" t="s">
        <v>242</v>
      </c>
      <c r="F81" s="29" t="s">
        <v>243</v>
      </c>
      <c r="G81" s="29" t="s">
        <v>20</v>
      </c>
      <c r="H81" s="22">
        <v>130.75</v>
      </c>
      <c r="I81" s="22">
        <v>77.4</v>
      </c>
      <c r="J81" s="20"/>
      <c r="K81" s="22">
        <f t="shared" si="2"/>
        <v>71.3875</v>
      </c>
      <c r="L81" s="21" t="s">
        <v>392</v>
      </c>
      <c r="M81" s="21" t="s">
        <v>394</v>
      </c>
      <c r="N81" s="68"/>
      <c r="O81" s="61"/>
      <c r="P81" s="61"/>
    </row>
    <row r="82" spans="1:16" s="19" customFormat="1" ht="30.75" customHeight="1">
      <c r="A82" s="52">
        <v>79</v>
      </c>
      <c r="B82" s="32" t="s">
        <v>244</v>
      </c>
      <c r="C82" s="53" t="s">
        <v>245</v>
      </c>
      <c r="D82" s="53" t="s">
        <v>246</v>
      </c>
      <c r="E82" s="32" t="s">
        <v>249</v>
      </c>
      <c r="F82" s="32" t="s">
        <v>250</v>
      </c>
      <c r="G82" s="32" t="s">
        <v>20</v>
      </c>
      <c r="H82" s="18">
        <v>112.75</v>
      </c>
      <c r="I82" s="18">
        <v>85.9</v>
      </c>
      <c r="J82" s="17"/>
      <c r="K82" s="18">
        <f>H82*0.25+I82*0.5</f>
        <v>71.1375</v>
      </c>
      <c r="L82" s="16" t="s">
        <v>389</v>
      </c>
      <c r="M82" s="16" t="s">
        <v>398</v>
      </c>
      <c r="N82" s="62">
        <f>(I82+I83+I84+I85+I86+I87+I88)/7</f>
        <v>76.94285714285715</v>
      </c>
      <c r="O82" s="59" t="s">
        <v>380</v>
      </c>
      <c r="P82" s="59" t="s">
        <v>378</v>
      </c>
    </row>
    <row r="83" spans="1:16" s="5" customFormat="1" ht="30.75" customHeight="1">
      <c r="A83" s="34">
        <v>80</v>
      </c>
      <c r="B83" s="29" t="s">
        <v>244</v>
      </c>
      <c r="C83" s="30" t="s">
        <v>245</v>
      </c>
      <c r="D83" s="31" t="s">
        <v>246</v>
      </c>
      <c r="E83" s="29" t="s">
        <v>247</v>
      </c>
      <c r="F83" s="29" t="s">
        <v>248</v>
      </c>
      <c r="G83" s="29" t="s">
        <v>20</v>
      </c>
      <c r="H83" s="22">
        <v>126</v>
      </c>
      <c r="I83" s="22">
        <v>69.5</v>
      </c>
      <c r="J83" s="17"/>
      <c r="K83" s="22">
        <f>H83*0.25+I83*0.5</f>
        <v>66.25</v>
      </c>
      <c r="L83" s="21" t="s">
        <v>391</v>
      </c>
      <c r="M83" s="21" t="s">
        <v>395</v>
      </c>
      <c r="N83" s="63"/>
      <c r="O83" s="60"/>
      <c r="P83" s="60"/>
    </row>
    <row r="84" spans="1:16" s="19" customFormat="1" ht="30.75" customHeight="1">
      <c r="A84" s="52">
        <v>81</v>
      </c>
      <c r="B84" s="32" t="s">
        <v>251</v>
      </c>
      <c r="C84" s="53" t="s">
        <v>206</v>
      </c>
      <c r="D84" s="53" t="s">
        <v>252</v>
      </c>
      <c r="E84" s="32" t="s">
        <v>253</v>
      </c>
      <c r="F84" s="32" t="s">
        <v>254</v>
      </c>
      <c r="G84" s="32" t="s">
        <v>20</v>
      </c>
      <c r="H84" s="18">
        <v>138.75</v>
      </c>
      <c r="I84" s="18">
        <v>74.4</v>
      </c>
      <c r="J84" s="17"/>
      <c r="K84" s="18">
        <f t="shared" si="2"/>
        <v>71.8875</v>
      </c>
      <c r="L84" s="16" t="s">
        <v>389</v>
      </c>
      <c r="M84" s="16" t="s">
        <v>398</v>
      </c>
      <c r="N84" s="63"/>
      <c r="O84" s="60"/>
      <c r="P84" s="60"/>
    </row>
    <row r="85" spans="1:16" s="19" customFormat="1" ht="30.75" customHeight="1">
      <c r="A85" s="34">
        <v>82</v>
      </c>
      <c r="B85" s="29" t="s">
        <v>251</v>
      </c>
      <c r="C85" s="30" t="s">
        <v>206</v>
      </c>
      <c r="D85" s="31" t="s">
        <v>252</v>
      </c>
      <c r="E85" s="29" t="s">
        <v>255</v>
      </c>
      <c r="F85" s="29" t="s">
        <v>256</v>
      </c>
      <c r="G85" s="29" t="s">
        <v>20</v>
      </c>
      <c r="H85" s="22">
        <v>134.75</v>
      </c>
      <c r="I85" s="22">
        <v>74.9</v>
      </c>
      <c r="J85" s="17"/>
      <c r="K85" s="22">
        <f t="shared" si="2"/>
        <v>71.1375</v>
      </c>
      <c r="L85" s="21" t="s">
        <v>391</v>
      </c>
      <c r="M85" s="21" t="s">
        <v>394</v>
      </c>
      <c r="N85" s="63"/>
      <c r="O85" s="60"/>
      <c r="P85" s="60"/>
    </row>
    <row r="86" spans="1:16" s="19" customFormat="1" ht="30.75" customHeight="1">
      <c r="A86" s="34">
        <v>83</v>
      </c>
      <c r="B86" s="29" t="s">
        <v>251</v>
      </c>
      <c r="C86" s="30" t="s">
        <v>206</v>
      </c>
      <c r="D86" s="31" t="s">
        <v>252</v>
      </c>
      <c r="E86" s="29" t="s">
        <v>257</v>
      </c>
      <c r="F86" s="29" t="s">
        <v>258</v>
      </c>
      <c r="G86" s="29" t="s">
        <v>20</v>
      </c>
      <c r="H86" s="22">
        <v>129.5</v>
      </c>
      <c r="I86" s="22">
        <v>74.2</v>
      </c>
      <c r="J86" s="17"/>
      <c r="K86" s="22">
        <f t="shared" si="2"/>
        <v>69.475</v>
      </c>
      <c r="L86" s="21" t="s">
        <v>392</v>
      </c>
      <c r="M86" s="21" t="s">
        <v>394</v>
      </c>
      <c r="N86" s="63"/>
      <c r="O86" s="60"/>
      <c r="P86" s="60"/>
    </row>
    <row r="87" spans="1:16" s="19" customFormat="1" ht="30.75" customHeight="1">
      <c r="A87" s="52">
        <v>84</v>
      </c>
      <c r="B87" s="32" t="s">
        <v>259</v>
      </c>
      <c r="C87" s="53" t="s">
        <v>260</v>
      </c>
      <c r="D87" s="53" t="s">
        <v>252</v>
      </c>
      <c r="E87" s="32" t="s">
        <v>263</v>
      </c>
      <c r="F87" s="32" t="s">
        <v>264</v>
      </c>
      <c r="G87" s="32" t="s">
        <v>31</v>
      </c>
      <c r="H87" s="18">
        <v>120</v>
      </c>
      <c r="I87" s="18">
        <v>82</v>
      </c>
      <c r="J87" s="17"/>
      <c r="K87" s="18">
        <f>H87*0.25+I87*0.5</f>
        <v>71</v>
      </c>
      <c r="L87" s="16" t="s">
        <v>389</v>
      </c>
      <c r="M87" s="16" t="s">
        <v>398</v>
      </c>
      <c r="N87" s="63"/>
      <c r="O87" s="60"/>
      <c r="P87" s="60"/>
    </row>
    <row r="88" spans="1:16" s="19" customFormat="1" ht="30.75" customHeight="1">
      <c r="A88" s="34">
        <v>85</v>
      </c>
      <c r="B88" s="29" t="s">
        <v>259</v>
      </c>
      <c r="C88" s="30" t="s">
        <v>260</v>
      </c>
      <c r="D88" s="31" t="s">
        <v>252</v>
      </c>
      <c r="E88" s="29" t="s">
        <v>261</v>
      </c>
      <c r="F88" s="29" t="s">
        <v>262</v>
      </c>
      <c r="G88" s="29" t="s">
        <v>20</v>
      </c>
      <c r="H88" s="22">
        <v>126</v>
      </c>
      <c r="I88" s="22">
        <v>77.7</v>
      </c>
      <c r="J88" s="13"/>
      <c r="K88" s="22">
        <f>H88*0.25+I88*0.5</f>
        <v>70.35</v>
      </c>
      <c r="L88" s="21" t="s">
        <v>391</v>
      </c>
      <c r="M88" s="21" t="s">
        <v>394</v>
      </c>
      <c r="N88" s="63"/>
      <c r="O88" s="60"/>
      <c r="P88" s="60"/>
    </row>
    <row r="89" spans="1:16" s="5" customFormat="1" ht="30.75" customHeight="1">
      <c r="A89" s="34">
        <v>86</v>
      </c>
      <c r="B89" s="29" t="s">
        <v>259</v>
      </c>
      <c r="C89" s="30" t="s">
        <v>260</v>
      </c>
      <c r="D89" s="31" t="s">
        <v>252</v>
      </c>
      <c r="E89" s="29" t="s">
        <v>265</v>
      </c>
      <c r="F89" s="29" t="s">
        <v>266</v>
      </c>
      <c r="G89" s="29" t="s">
        <v>20</v>
      </c>
      <c r="H89" s="22">
        <v>118.25</v>
      </c>
      <c r="I89" s="22" t="s">
        <v>384</v>
      </c>
      <c r="J89" s="13"/>
      <c r="K89" s="22">
        <f>H89*0.25</f>
        <v>29.5625</v>
      </c>
      <c r="L89" s="21" t="s">
        <v>392</v>
      </c>
      <c r="M89" s="21" t="s">
        <v>394</v>
      </c>
      <c r="N89" s="68"/>
      <c r="O89" s="61"/>
      <c r="P89" s="61"/>
    </row>
    <row r="90" spans="1:16" s="26" customFormat="1" ht="30.75" customHeight="1">
      <c r="A90" s="52">
        <v>87</v>
      </c>
      <c r="B90" s="32" t="s">
        <v>267</v>
      </c>
      <c r="C90" s="53" t="s">
        <v>268</v>
      </c>
      <c r="D90" s="53" t="s">
        <v>269</v>
      </c>
      <c r="E90" s="32" t="s">
        <v>272</v>
      </c>
      <c r="F90" s="32" t="s">
        <v>273</v>
      </c>
      <c r="G90" s="32" t="s">
        <v>20</v>
      </c>
      <c r="H90" s="18">
        <v>123.75</v>
      </c>
      <c r="I90" s="18">
        <v>79.2</v>
      </c>
      <c r="J90" s="17"/>
      <c r="K90" s="18">
        <f aca="true" t="shared" si="4" ref="K90:K125">H90*0.25+I90*0.5</f>
        <v>70.5375</v>
      </c>
      <c r="L90" s="16" t="s">
        <v>389</v>
      </c>
      <c r="M90" s="16" t="s">
        <v>398</v>
      </c>
      <c r="N90" s="57">
        <f>(I90+I91+I92+I93+I94+I95+I96+I97+I98+I99+I100+I101+I102+I103+I104)/15</f>
        <v>75.31333333333335</v>
      </c>
      <c r="O90" s="58" t="s">
        <v>381</v>
      </c>
      <c r="P90" s="58" t="s">
        <v>378</v>
      </c>
    </row>
    <row r="91" spans="1:16" s="6" customFormat="1" ht="30.75" customHeight="1">
      <c r="A91" s="34">
        <v>88</v>
      </c>
      <c r="B91" s="29" t="s">
        <v>267</v>
      </c>
      <c r="C91" s="30" t="s">
        <v>268</v>
      </c>
      <c r="D91" s="31" t="s">
        <v>269</v>
      </c>
      <c r="E91" s="29" t="s">
        <v>270</v>
      </c>
      <c r="F91" s="29" t="s">
        <v>271</v>
      </c>
      <c r="G91" s="29" t="s">
        <v>31</v>
      </c>
      <c r="H91" s="22">
        <v>136.5</v>
      </c>
      <c r="I91" s="22">
        <v>70</v>
      </c>
      <c r="J91" s="17"/>
      <c r="K91" s="22">
        <f t="shared" si="4"/>
        <v>69.125</v>
      </c>
      <c r="L91" s="21" t="s">
        <v>391</v>
      </c>
      <c r="M91" s="21" t="s">
        <v>394</v>
      </c>
      <c r="N91" s="57"/>
      <c r="O91" s="58"/>
      <c r="P91" s="58"/>
    </row>
    <row r="92" spans="1:16" s="6" customFormat="1" ht="30.75" customHeight="1">
      <c r="A92" s="34">
        <v>89</v>
      </c>
      <c r="B92" s="29" t="s">
        <v>267</v>
      </c>
      <c r="C92" s="30" t="s">
        <v>268</v>
      </c>
      <c r="D92" s="31" t="s">
        <v>269</v>
      </c>
      <c r="E92" s="29" t="s">
        <v>274</v>
      </c>
      <c r="F92" s="29" t="s">
        <v>275</v>
      </c>
      <c r="G92" s="29" t="s">
        <v>20</v>
      </c>
      <c r="H92" s="22">
        <v>121</v>
      </c>
      <c r="I92" s="22">
        <v>72.4</v>
      </c>
      <c r="J92" s="13"/>
      <c r="K92" s="22">
        <f t="shared" si="4"/>
        <v>66.45</v>
      </c>
      <c r="L92" s="21" t="s">
        <v>392</v>
      </c>
      <c r="M92" s="21" t="s">
        <v>394</v>
      </c>
      <c r="N92" s="57"/>
      <c r="O92" s="58"/>
      <c r="P92" s="58"/>
    </row>
    <row r="93" spans="1:16" s="26" customFormat="1" ht="30.75" customHeight="1">
      <c r="A93" s="52">
        <v>90</v>
      </c>
      <c r="B93" s="32" t="s">
        <v>276</v>
      </c>
      <c r="C93" s="53" t="s">
        <v>268</v>
      </c>
      <c r="D93" s="53" t="s">
        <v>277</v>
      </c>
      <c r="E93" s="32" t="s">
        <v>280</v>
      </c>
      <c r="F93" s="32" t="s">
        <v>281</v>
      </c>
      <c r="G93" s="32" t="s">
        <v>20</v>
      </c>
      <c r="H93" s="18">
        <v>136.5</v>
      </c>
      <c r="I93" s="18">
        <v>79.4</v>
      </c>
      <c r="J93" s="17"/>
      <c r="K93" s="18">
        <f t="shared" si="4"/>
        <v>73.825</v>
      </c>
      <c r="L93" s="16" t="s">
        <v>389</v>
      </c>
      <c r="M93" s="16" t="s">
        <v>398</v>
      </c>
      <c r="N93" s="57"/>
      <c r="O93" s="58"/>
      <c r="P93" s="58"/>
    </row>
    <row r="94" spans="1:16" s="6" customFormat="1" ht="30.75" customHeight="1">
      <c r="A94" s="34">
        <v>91</v>
      </c>
      <c r="B94" s="29" t="s">
        <v>276</v>
      </c>
      <c r="C94" s="30" t="s">
        <v>268</v>
      </c>
      <c r="D94" s="31" t="s">
        <v>277</v>
      </c>
      <c r="E94" s="29" t="s">
        <v>278</v>
      </c>
      <c r="F94" s="29" t="s">
        <v>279</v>
      </c>
      <c r="G94" s="29" t="s">
        <v>20</v>
      </c>
      <c r="H94" s="22">
        <v>137.25</v>
      </c>
      <c r="I94" s="22">
        <v>75.1</v>
      </c>
      <c r="J94" s="17"/>
      <c r="K94" s="22">
        <f t="shared" si="4"/>
        <v>71.8625</v>
      </c>
      <c r="L94" s="21" t="s">
        <v>391</v>
      </c>
      <c r="M94" s="21" t="s">
        <v>394</v>
      </c>
      <c r="N94" s="57"/>
      <c r="O94" s="58"/>
      <c r="P94" s="58"/>
    </row>
    <row r="95" spans="1:16" s="6" customFormat="1" ht="30.75" customHeight="1">
      <c r="A95" s="34">
        <v>92</v>
      </c>
      <c r="B95" s="29" t="s">
        <v>276</v>
      </c>
      <c r="C95" s="30" t="s">
        <v>268</v>
      </c>
      <c r="D95" s="31" t="s">
        <v>277</v>
      </c>
      <c r="E95" s="29" t="s">
        <v>282</v>
      </c>
      <c r="F95" s="29" t="s">
        <v>283</v>
      </c>
      <c r="G95" s="29" t="s">
        <v>20</v>
      </c>
      <c r="H95" s="22">
        <v>134.25</v>
      </c>
      <c r="I95" s="22">
        <v>75.6</v>
      </c>
      <c r="J95" s="13"/>
      <c r="K95" s="22">
        <f t="shared" si="4"/>
        <v>71.3625</v>
      </c>
      <c r="L95" s="21" t="s">
        <v>392</v>
      </c>
      <c r="M95" s="21" t="s">
        <v>394</v>
      </c>
      <c r="N95" s="57"/>
      <c r="O95" s="58"/>
      <c r="P95" s="58"/>
    </row>
    <row r="96" spans="1:16" s="26" customFormat="1" ht="30.75" customHeight="1">
      <c r="A96" s="52">
        <v>93</v>
      </c>
      <c r="B96" s="32" t="s">
        <v>284</v>
      </c>
      <c r="C96" s="53" t="s">
        <v>285</v>
      </c>
      <c r="D96" s="53" t="s">
        <v>277</v>
      </c>
      <c r="E96" s="32" t="s">
        <v>290</v>
      </c>
      <c r="F96" s="32" t="s">
        <v>291</v>
      </c>
      <c r="G96" s="32" t="s">
        <v>20</v>
      </c>
      <c r="H96" s="18">
        <v>128.5</v>
      </c>
      <c r="I96" s="18">
        <v>82.4</v>
      </c>
      <c r="J96" s="27"/>
      <c r="K96" s="18">
        <f t="shared" si="4"/>
        <v>73.325</v>
      </c>
      <c r="L96" s="16" t="s">
        <v>389</v>
      </c>
      <c r="M96" s="16" t="s">
        <v>398</v>
      </c>
      <c r="N96" s="57"/>
      <c r="O96" s="58"/>
      <c r="P96" s="58"/>
    </row>
    <row r="97" spans="1:16" s="6" customFormat="1" ht="30.75" customHeight="1">
      <c r="A97" s="34">
        <v>94</v>
      </c>
      <c r="B97" s="29" t="s">
        <v>284</v>
      </c>
      <c r="C97" s="30" t="s">
        <v>285</v>
      </c>
      <c r="D97" s="31" t="s">
        <v>277</v>
      </c>
      <c r="E97" s="29" t="s">
        <v>286</v>
      </c>
      <c r="F97" s="29" t="s">
        <v>287</v>
      </c>
      <c r="G97" s="29" t="s">
        <v>20</v>
      </c>
      <c r="H97" s="22">
        <v>134.5</v>
      </c>
      <c r="I97" s="22">
        <v>71.1</v>
      </c>
      <c r="J97" s="17"/>
      <c r="K97" s="22">
        <f t="shared" si="4"/>
        <v>69.175</v>
      </c>
      <c r="L97" s="21" t="s">
        <v>391</v>
      </c>
      <c r="M97" s="21" t="s">
        <v>394</v>
      </c>
      <c r="N97" s="57"/>
      <c r="O97" s="58"/>
      <c r="P97" s="58"/>
    </row>
    <row r="98" spans="1:16" s="26" customFormat="1" ht="30.75" customHeight="1">
      <c r="A98" s="34">
        <v>95</v>
      </c>
      <c r="B98" s="29" t="s">
        <v>284</v>
      </c>
      <c r="C98" s="30" t="s">
        <v>285</v>
      </c>
      <c r="D98" s="31" t="s">
        <v>277</v>
      </c>
      <c r="E98" s="29" t="s">
        <v>288</v>
      </c>
      <c r="F98" s="29" t="s">
        <v>289</v>
      </c>
      <c r="G98" s="29" t="s">
        <v>20</v>
      </c>
      <c r="H98" s="22">
        <v>128.75</v>
      </c>
      <c r="I98" s="22">
        <v>73.1</v>
      </c>
      <c r="J98" s="13"/>
      <c r="K98" s="22">
        <f t="shared" si="4"/>
        <v>68.7375</v>
      </c>
      <c r="L98" s="21" t="s">
        <v>392</v>
      </c>
      <c r="M98" s="21" t="s">
        <v>394</v>
      </c>
      <c r="N98" s="57"/>
      <c r="O98" s="58"/>
      <c r="P98" s="58"/>
    </row>
    <row r="99" spans="1:16" s="26" customFormat="1" ht="30.75" customHeight="1">
      <c r="A99" s="34">
        <v>96</v>
      </c>
      <c r="B99" s="29" t="s">
        <v>284</v>
      </c>
      <c r="C99" s="30" t="s">
        <v>285</v>
      </c>
      <c r="D99" s="31" t="s">
        <v>277</v>
      </c>
      <c r="E99" s="29" t="s">
        <v>292</v>
      </c>
      <c r="F99" s="29" t="s">
        <v>293</v>
      </c>
      <c r="G99" s="29" t="s">
        <v>20</v>
      </c>
      <c r="H99" s="22">
        <v>128.5</v>
      </c>
      <c r="I99" s="22">
        <v>69.7</v>
      </c>
      <c r="J99" s="27"/>
      <c r="K99" s="22">
        <f t="shared" si="4"/>
        <v>66.975</v>
      </c>
      <c r="L99" s="21" t="s">
        <v>393</v>
      </c>
      <c r="M99" s="21" t="s">
        <v>394</v>
      </c>
      <c r="N99" s="57"/>
      <c r="O99" s="58"/>
      <c r="P99" s="58"/>
    </row>
    <row r="100" spans="1:16" s="26" customFormat="1" ht="30.75" customHeight="1">
      <c r="A100" s="52">
        <v>97</v>
      </c>
      <c r="B100" s="32" t="s">
        <v>294</v>
      </c>
      <c r="C100" s="53" t="s">
        <v>295</v>
      </c>
      <c r="D100" s="53" t="s">
        <v>296</v>
      </c>
      <c r="E100" s="32" t="s">
        <v>299</v>
      </c>
      <c r="F100" s="32" t="s">
        <v>300</v>
      </c>
      <c r="G100" s="32" t="s">
        <v>20</v>
      </c>
      <c r="H100" s="18">
        <v>128.5</v>
      </c>
      <c r="I100" s="18">
        <v>81.4</v>
      </c>
      <c r="J100" s="27"/>
      <c r="K100" s="18">
        <f t="shared" si="4"/>
        <v>72.825</v>
      </c>
      <c r="L100" s="16" t="s">
        <v>389</v>
      </c>
      <c r="M100" s="16" t="s">
        <v>398</v>
      </c>
      <c r="N100" s="57"/>
      <c r="O100" s="58"/>
      <c r="P100" s="58"/>
    </row>
    <row r="101" spans="1:16" s="6" customFormat="1" ht="30.75" customHeight="1">
      <c r="A101" s="34">
        <v>98</v>
      </c>
      <c r="B101" s="29" t="s">
        <v>294</v>
      </c>
      <c r="C101" s="30" t="s">
        <v>295</v>
      </c>
      <c r="D101" s="31" t="s">
        <v>296</v>
      </c>
      <c r="E101" s="29" t="s">
        <v>297</v>
      </c>
      <c r="F101" s="29" t="s">
        <v>298</v>
      </c>
      <c r="G101" s="29" t="s">
        <v>20</v>
      </c>
      <c r="H101" s="22">
        <v>128.75</v>
      </c>
      <c r="I101" s="22">
        <v>72</v>
      </c>
      <c r="J101" s="27"/>
      <c r="K101" s="22">
        <f t="shared" si="4"/>
        <v>68.1875</v>
      </c>
      <c r="L101" s="21" t="s">
        <v>391</v>
      </c>
      <c r="M101" s="21" t="s">
        <v>394</v>
      </c>
      <c r="N101" s="57"/>
      <c r="O101" s="58"/>
      <c r="P101" s="58"/>
    </row>
    <row r="102" spans="1:16" s="6" customFormat="1" ht="30.75" customHeight="1">
      <c r="A102" s="34">
        <v>99</v>
      </c>
      <c r="B102" s="29" t="s">
        <v>294</v>
      </c>
      <c r="C102" s="30" t="s">
        <v>295</v>
      </c>
      <c r="D102" s="31" t="s">
        <v>296</v>
      </c>
      <c r="E102" s="29" t="s">
        <v>301</v>
      </c>
      <c r="F102" s="29" t="s">
        <v>302</v>
      </c>
      <c r="G102" s="29" t="s">
        <v>20</v>
      </c>
      <c r="H102" s="22">
        <v>115.75</v>
      </c>
      <c r="I102" s="22">
        <v>72.1</v>
      </c>
      <c r="J102" s="15"/>
      <c r="K102" s="22">
        <f t="shared" si="4"/>
        <v>64.9875</v>
      </c>
      <c r="L102" s="21" t="s">
        <v>392</v>
      </c>
      <c r="M102" s="21" t="s">
        <v>394</v>
      </c>
      <c r="N102" s="57"/>
      <c r="O102" s="58"/>
      <c r="P102" s="58"/>
    </row>
    <row r="103" spans="1:16" s="26" customFormat="1" ht="30.75" customHeight="1">
      <c r="A103" s="52">
        <v>100</v>
      </c>
      <c r="B103" s="32" t="s">
        <v>303</v>
      </c>
      <c r="C103" s="53" t="s">
        <v>304</v>
      </c>
      <c r="D103" s="53" t="s">
        <v>305</v>
      </c>
      <c r="E103" s="32" t="s">
        <v>306</v>
      </c>
      <c r="F103" s="32" t="s">
        <v>307</v>
      </c>
      <c r="G103" s="32" t="s">
        <v>20</v>
      </c>
      <c r="H103" s="18">
        <v>146.5</v>
      </c>
      <c r="I103" s="18">
        <v>81.3</v>
      </c>
      <c r="J103" s="27"/>
      <c r="K103" s="18">
        <f t="shared" si="4"/>
        <v>77.275</v>
      </c>
      <c r="L103" s="16" t="s">
        <v>389</v>
      </c>
      <c r="M103" s="16" t="s">
        <v>398</v>
      </c>
      <c r="N103" s="57"/>
      <c r="O103" s="58"/>
      <c r="P103" s="58"/>
    </row>
    <row r="104" spans="1:16" s="6" customFormat="1" ht="30.75" customHeight="1">
      <c r="A104" s="34">
        <v>101</v>
      </c>
      <c r="B104" s="29" t="s">
        <v>303</v>
      </c>
      <c r="C104" s="30" t="s">
        <v>304</v>
      </c>
      <c r="D104" s="31" t="s">
        <v>305</v>
      </c>
      <c r="E104" s="29" t="s">
        <v>308</v>
      </c>
      <c r="F104" s="29" t="s">
        <v>309</v>
      </c>
      <c r="G104" s="29" t="s">
        <v>20</v>
      </c>
      <c r="H104" s="22">
        <v>134.5</v>
      </c>
      <c r="I104" s="22">
        <v>74.9</v>
      </c>
      <c r="J104" s="15"/>
      <c r="K104" s="22">
        <f t="shared" si="4"/>
        <v>71.075</v>
      </c>
      <c r="L104" s="21" t="s">
        <v>391</v>
      </c>
      <c r="M104" s="21" t="s">
        <v>395</v>
      </c>
      <c r="N104" s="57"/>
      <c r="O104" s="58"/>
      <c r="P104" s="58"/>
    </row>
    <row r="105" spans="1:16" s="26" customFormat="1" ht="30.75" customHeight="1">
      <c r="A105" s="52">
        <v>102</v>
      </c>
      <c r="B105" s="32" t="s">
        <v>310</v>
      </c>
      <c r="C105" s="53" t="s">
        <v>311</v>
      </c>
      <c r="D105" s="53" t="s">
        <v>312</v>
      </c>
      <c r="E105" s="32" t="s">
        <v>313</v>
      </c>
      <c r="F105" s="32" t="s">
        <v>314</v>
      </c>
      <c r="G105" s="32" t="s">
        <v>20</v>
      </c>
      <c r="H105" s="18">
        <v>141.5</v>
      </c>
      <c r="I105" s="18">
        <v>78.2</v>
      </c>
      <c r="J105" s="27"/>
      <c r="K105" s="18">
        <f t="shared" si="4"/>
        <v>74.475</v>
      </c>
      <c r="L105" s="16" t="s">
        <v>389</v>
      </c>
      <c r="M105" s="16" t="s">
        <v>398</v>
      </c>
      <c r="N105" s="57">
        <f>(I105+I106+I107+I108+I109+I110+I111+I112+I113)/9</f>
        <v>76.57777777777778</v>
      </c>
      <c r="O105" s="58" t="s">
        <v>382</v>
      </c>
      <c r="P105" s="58" t="s">
        <v>378</v>
      </c>
    </row>
    <row r="106" spans="1:16" s="6" customFormat="1" ht="30.75" customHeight="1">
      <c r="A106" s="34">
        <v>103</v>
      </c>
      <c r="B106" s="29" t="s">
        <v>310</v>
      </c>
      <c r="C106" s="30" t="s">
        <v>311</v>
      </c>
      <c r="D106" s="31" t="s">
        <v>312</v>
      </c>
      <c r="E106" s="29" t="s">
        <v>315</v>
      </c>
      <c r="F106" s="29" t="s">
        <v>316</v>
      </c>
      <c r="G106" s="29" t="s">
        <v>31</v>
      </c>
      <c r="H106" s="22">
        <v>137.25</v>
      </c>
      <c r="I106" s="22">
        <v>78.8</v>
      </c>
      <c r="J106" s="15"/>
      <c r="K106" s="22">
        <f t="shared" si="4"/>
        <v>73.7125</v>
      </c>
      <c r="L106" s="21" t="s">
        <v>391</v>
      </c>
      <c r="M106" s="21" t="s">
        <v>394</v>
      </c>
      <c r="N106" s="57"/>
      <c r="O106" s="58"/>
      <c r="P106" s="58"/>
    </row>
    <row r="107" spans="1:16" s="26" customFormat="1" ht="30.75" customHeight="1">
      <c r="A107" s="34">
        <v>104</v>
      </c>
      <c r="B107" s="29" t="s">
        <v>310</v>
      </c>
      <c r="C107" s="30" t="s">
        <v>311</v>
      </c>
      <c r="D107" s="31" t="s">
        <v>312</v>
      </c>
      <c r="E107" s="29" t="s">
        <v>317</v>
      </c>
      <c r="F107" s="29" t="s">
        <v>318</v>
      </c>
      <c r="G107" s="29" t="s">
        <v>20</v>
      </c>
      <c r="H107" s="22">
        <v>133.75</v>
      </c>
      <c r="I107" s="22">
        <v>76.8</v>
      </c>
      <c r="J107" s="27"/>
      <c r="K107" s="22">
        <f t="shared" si="4"/>
        <v>71.8375</v>
      </c>
      <c r="L107" s="21" t="s">
        <v>392</v>
      </c>
      <c r="M107" s="21" t="s">
        <v>394</v>
      </c>
      <c r="N107" s="57"/>
      <c r="O107" s="58"/>
      <c r="P107" s="58"/>
    </row>
    <row r="108" spans="1:16" s="55" customFormat="1" ht="30.75" customHeight="1">
      <c r="A108" s="52">
        <v>105</v>
      </c>
      <c r="B108" s="32" t="s">
        <v>319</v>
      </c>
      <c r="C108" s="53" t="s">
        <v>320</v>
      </c>
      <c r="D108" s="53" t="s">
        <v>321</v>
      </c>
      <c r="E108" s="32" t="s">
        <v>324</v>
      </c>
      <c r="F108" s="32" t="s">
        <v>325</v>
      </c>
      <c r="G108" s="32" t="s">
        <v>20</v>
      </c>
      <c r="H108" s="18">
        <v>130</v>
      </c>
      <c r="I108" s="54">
        <v>85</v>
      </c>
      <c r="J108" s="54"/>
      <c r="K108" s="18">
        <f t="shared" si="4"/>
        <v>75</v>
      </c>
      <c r="L108" s="32" t="s">
        <v>389</v>
      </c>
      <c r="M108" s="32" t="s">
        <v>398</v>
      </c>
      <c r="N108" s="57"/>
      <c r="O108" s="58"/>
      <c r="P108" s="58"/>
    </row>
    <row r="109" spans="1:16" s="28" customFormat="1" ht="30.75" customHeight="1">
      <c r="A109" s="34">
        <v>106</v>
      </c>
      <c r="B109" s="29" t="s">
        <v>319</v>
      </c>
      <c r="C109" s="30" t="s">
        <v>320</v>
      </c>
      <c r="D109" s="31" t="s">
        <v>321</v>
      </c>
      <c r="E109" s="29" t="s">
        <v>322</v>
      </c>
      <c r="F109" s="29" t="s">
        <v>323</v>
      </c>
      <c r="G109" s="29" t="s">
        <v>20</v>
      </c>
      <c r="H109" s="22">
        <v>138.75</v>
      </c>
      <c r="I109" s="41">
        <v>73.2</v>
      </c>
      <c r="J109" s="38"/>
      <c r="K109" s="22">
        <f t="shared" si="4"/>
        <v>71.2875</v>
      </c>
      <c r="L109" s="29" t="s">
        <v>399</v>
      </c>
      <c r="M109" s="29" t="s">
        <v>400</v>
      </c>
      <c r="N109" s="57"/>
      <c r="O109" s="58"/>
      <c r="P109" s="58"/>
    </row>
    <row r="110" spans="1:16" s="28" customFormat="1" ht="30.75" customHeight="1">
      <c r="A110" s="34">
        <v>107</v>
      </c>
      <c r="B110" s="29" t="s">
        <v>319</v>
      </c>
      <c r="C110" s="30" t="s">
        <v>320</v>
      </c>
      <c r="D110" s="31" t="s">
        <v>321</v>
      </c>
      <c r="E110" s="29" t="s">
        <v>326</v>
      </c>
      <c r="F110" s="29" t="s">
        <v>327</v>
      </c>
      <c r="G110" s="29" t="s">
        <v>20</v>
      </c>
      <c r="H110" s="22">
        <v>123.5</v>
      </c>
      <c r="I110" s="41">
        <v>73</v>
      </c>
      <c r="J110" s="38"/>
      <c r="K110" s="22">
        <f t="shared" si="4"/>
        <v>67.375</v>
      </c>
      <c r="L110" s="29" t="s">
        <v>401</v>
      </c>
      <c r="M110" s="29" t="s">
        <v>400</v>
      </c>
      <c r="N110" s="57"/>
      <c r="O110" s="58"/>
      <c r="P110" s="58"/>
    </row>
    <row r="111" spans="1:16" s="45" customFormat="1" ht="30.75" customHeight="1">
      <c r="A111" s="52">
        <v>108</v>
      </c>
      <c r="B111" s="32" t="s">
        <v>328</v>
      </c>
      <c r="C111" s="53" t="s">
        <v>329</v>
      </c>
      <c r="D111" s="53" t="s">
        <v>321</v>
      </c>
      <c r="E111" s="32" t="s">
        <v>332</v>
      </c>
      <c r="F111" s="32" t="s">
        <v>333</v>
      </c>
      <c r="G111" s="32" t="s">
        <v>20</v>
      </c>
      <c r="H111" s="18">
        <v>121</v>
      </c>
      <c r="I111" s="54">
        <v>76</v>
      </c>
      <c r="J111" s="56"/>
      <c r="K111" s="18">
        <f t="shared" si="4"/>
        <v>68.25</v>
      </c>
      <c r="L111" s="32" t="s">
        <v>389</v>
      </c>
      <c r="M111" s="32" t="s">
        <v>398</v>
      </c>
      <c r="N111" s="57"/>
      <c r="O111" s="58"/>
      <c r="P111" s="58"/>
    </row>
    <row r="112" spans="1:16" ht="30.75" customHeight="1">
      <c r="A112" s="34">
        <v>109</v>
      </c>
      <c r="B112" s="29" t="s">
        <v>328</v>
      </c>
      <c r="C112" s="30" t="s">
        <v>329</v>
      </c>
      <c r="D112" s="31" t="s">
        <v>321</v>
      </c>
      <c r="E112" s="29" t="s">
        <v>334</v>
      </c>
      <c r="F112" s="29" t="s">
        <v>335</v>
      </c>
      <c r="G112" s="29" t="s">
        <v>20</v>
      </c>
      <c r="H112" s="22">
        <v>116.75</v>
      </c>
      <c r="I112" s="41">
        <v>75.6</v>
      </c>
      <c r="J112" s="39"/>
      <c r="K112" s="22">
        <f t="shared" si="4"/>
        <v>66.9875</v>
      </c>
      <c r="L112" s="29" t="s">
        <v>399</v>
      </c>
      <c r="M112" s="29" t="s">
        <v>400</v>
      </c>
      <c r="N112" s="57"/>
      <c r="O112" s="58"/>
      <c r="P112" s="58"/>
    </row>
    <row r="113" spans="1:16" ht="30.75" customHeight="1">
      <c r="A113" s="34">
        <v>110</v>
      </c>
      <c r="B113" s="29" t="s">
        <v>328</v>
      </c>
      <c r="C113" s="30" t="s">
        <v>329</v>
      </c>
      <c r="D113" s="31" t="s">
        <v>321</v>
      </c>
      <c r="E113" s="29" t="s">
        <v>330</v>
      </c>
      <c r="F113" s="29" t="s">
        <v>331</v>
      </c>
      <c r="G113" s="29" t="s">
        <v>20</v>
      </c>
      <c r="H113" s="22">
        <v>122</v>
      </c>
      <c r="I113" s="41">
        <v>72.6</v>
      </c>
      <c r="J113" s="39"/>
      <c r="K113" s="22">
        <f t="shared" si="4"/>
        <v>66.8</v>
      </c>
      <c r="L113" s="29" t="s">
        <v>401</v>
      </c>
      <c r="M113" s="29" t="s">
        <v>400</v>
      </c>
      <c r="N113" s="57"/>
      <c r="O113" s="58"/>
      <c r="P113" s="58"/>
    </row>
    <row r="114" spans="1:16" s="45" customFormat="1" ht="30.75" customHeight="1">
      <c r="A114" s="52">
        <v>111</v>
      </c>
      <c r="B114" s="32" t="s">
        <v>336</v>
      </c>
      <c r="C114" s="53" t="s">
        <v>337</v>
      </c>
      <c r="D114" s="53" t="s">
        <v>338</v>
      </c>
      <c r="E114" s="32" t="s">
        <v>339</v>
      </c>
      <c r="F114" s="32" t="s">
        <v>340</v>
      </c>
      <c r="G114" s="32" t="s">
        <v>20</v>
      </c>
      <c r="H114" s="18">
        <v>128</v>
      </c>
      <c r="I114" s="54">
        <v>81.2</v>
      </c>
      <c r="J114" s="56"/>
      <c r="K114" s="18">
        <f t="shared" si="4"/>
        <v>72.6</v>
      </c>
      <c r="L114" s="32" t="s">
        <v>389</v>
      </c>
      <c r="M114" s="32" t="s">
        <v>398</v>
      </c>
      <c r="N114" s="67">
        <f>(I114+I115+I116+I117+I118+I119+I120+I121+I122+I123+I124+I125)/12</f>
        <v>76.49166666666667</v>
      </c>
      <c r="O114" s="58" t="s">
        <v>383</v>
      </c>
      <c r="P114" s="58" t="s">
        <v>378</v>
      </c>
    </row>
    <row r="115" spans="1:16" s="45" customFormat="1" ht="30.75" customHeight="1">
      <c r="A115" s="52">
        <v>112</v>
      </c>
      <c r="B115" s="32" t="s">
        <v>341</v>
      </c>
      <c r="C115" s="53" t="s">
        <v>22</v>
      </c>
      <c r="D115" s="53" t="s">
        <v>342</v>
      </c>
      <c r="E115" s="32" t="s">
        <v>347</v>
      </c>
      <c r="F115" s="32" t="s">
        <v>348</v>
      </c>
      <c r="G115" s="32" t="s">
        <v>31</v>
      </c>
      <c r="H115" s="18">
        <v>116.25</v>
      </c>
      <c r="I115" s="54">
        <v>79.4</v>
      </c>
      <c r="J115" s="56"/>
      <c r="K115" s="18">
        <f t="shared" si="4"/>
        <v>68.7625</v>
      </c>
      <c r="L115" s="32" t="s">
        <v>389</v>
      </c>
      <c r="M115" s="32" t="s">
        <v>398</v>
      </c>
      <c r="N115" s="67"/>
      <c r="O115" s="58"/>
      <c r="P115" s="58"/>
    </row>
    <row r="116" spans="1:16" ht="30.75" customHeight="1">
      <c r="A116" s="34">
        <v>113</v>
      </c>
      <c r="B116" s="29" t="s">
        <v>341</v>
      </c>
      <c r="C116" s="30" t="s">
        <v>22</v>
      </c>
      <c r="D116" s="31" t="s">
        <v>342</v>
      </c>
      <c r="E116" s="29" t="s">
        <v>345</v>
      </c>
      <c r="F116" s="29" t="s">
        <v>346</v>
      </c>
      <c r="G116" s="29" t="s">
        <v>20</v>
      </c>
      <c r="H116" s="22">
        <v>125.25</v>
      </c>
      <c r="I116" s="41">
        <v>73.1</v>
      </c>
      <c r="J116" s="39"/>
      <c r="K116" s="22">
        <f t="shared" si="4"/>
        <v>67.8625</v>
      </c>
      <c r="L116" s="29" t="s">
        <v>399</v>
      </c>
      <c r="M116" s="29" t="s">
        <v>400</v>
      </c>
      <c r="N116" s="67"/>
      <c r="O116" s="58"/>
      <c r="P116" s="58"/>
    </row>
    <row r="117" spans="1:16" ht="30.75" customHeight="1">
      <c r="A117" s="34">
        <v>114</v>
      </c>
      <c r="B117" s="29" t="s">
        <v>341</v>
      </c>
      <c r="C117" s="30" t="s">
        <v>22</v>
      </c>
      <c r="D117" s="31" t="s">
        <v>342</v>
      </c>
      <c r="E117" s="29" t="s">
        <v>343</v>
      </c>
      <c r="F117" s="29" t="s">
        <v>344</v>
      </c>
      <c r="G117" s="29" t="s">
        <v>20</v>
      </c>
      <c r="H117" s="22">
        <v>127.25</v>
      </c>
      <c r="I117" s="41">
        <v>69.1</v>
      </c>
      <c r="J117" s="39"/>
      <c r="K117" s="22">
        <f t="shared" si="4"/>
        <v>66.3625</v>
      </c>
      <c r="L117" s="29" t="s">
        <v>401</v>
      </c>
      <c r="M117" s="29" t="s">
        <v>400</v>
      </c>
      <c r="N117" s="67"/>
      <c r="O117" s="58"/>
      <c r="P117" s="58"/>
    </row>
    <row r="118" spans="1:16" s="45" customFormat="1" ht="30.75" customHeight="1">
      <c r="A118" s="52">
        <v>115</v>
      </c>
      <c r="B118" s="32" t="s">
        <v>349</v>
      </c>
      <c r="C118" s="53" t="s">
        <v>22</v>
      </c>
      <c r="D118" s="53" t="s">
        <v>342</v>
      </c>
      <c r="E118" s="32" t="s">
        <v>350</v>
      </c>
      <c r="F118" s="32" t="s">
        <v>351</v>
      </c>
      <c r="G118" s="32" t="s">
        <v>20</v>
      </c>
      <c r="H118" s="18">
        <v>116.5</v>
      </c>
      <c r="I118" s="54">
        <v>83.3</v>
      </c>
      <c r="J118" s="56"/>
      <c r="K118" s="18">
        <f t="shared" si="4"/>
        <v>70.775</v>
      </c>
      <c r="L118" s="32" t="s">
        <v>389</v>
      </c>
      <c r="M118" s="32" t="s">
        <v>398</v>
      </c>
      <c r="N118" s="67"/>
      <c r="O118" s="58"/>
      <c r="P118" s="58"/>
    </row>
    <row r="119" spans="1:16" s="45" customFormat="1" ht="30.75" customHeight="1">
      <c r="A119" s="52">
        <v>116</v>
      </c>
      <c r="B119" s="32" t="s">
        <v>352</v>
      </c>
      <c r="C119" s="53" t="s">
        <v>353</v>
      </c>
      <c r="D119" s="53" t="s">
        <v>354</v>
      </c>
      <c r="E119" s="32" t="s">
        <v>355</v>
      </c>
      <c r="F119" s="32" t="s">
        <v>356</v>
      </c>
      <c r="G119" s="32" t="s">
        <v>20</v>
      </c>
      <c r="H119" s="18">
        <v>137</v>
      </c>
      <c r="I119" s="54">
        <v>78.1</v>
      </c>
      <c r="J119" s="56"/>
      <c r="K119" s="18">
        <f t="shared" si="4"/>
        <v>73.3</v>
      </c>
      <c r="L119" s="32" t="s">
        <v>389</v>
      </c>
      <c r="M119" s="32" t="s">
        <v>398</v>
      </c>
      <c r="N119" s="67"/>
      <c r="O119" s="58"/>
      <c r="P119" s="58"/>
    </row>
    <row r="120" spans="1:16" ht="30.75" customHeight="1">
      <c r="A120" s="34">
        <v>117</v>
      </c>
      <c r="B120" s="29" t="s">
        <v>352</v>
      </c>
      <c r="C120" s="30" t="s">
        <v>353</v>
      </c>
      <c r="D120" s="31" t="s">
        <v>354</v>
      </c>
      <c r="E120" s="29" t="s">
        <v>359</v>
      </c>
      <c r="F120" s="29" t="s">
        <v>360</v>
      </c>
      <c r="G120" s="29" t="s">
        <v>31</v>
      </c>
      <c r="H120" s="22">
        <v>117.25</v>
      </c>
      <c r="I120" s="41">
        <v>77.1</v>
      </c>
      <c r="J120" s="39"/>
      <c r="K120" s="22">
        <f t="shared" si="4"/>
        <v>67.8625</v>
      </c>
      <c r="L120" s="29" t="s">
        <v>399</v>
      </c>
      <c r="M120" s="29" t="s">
        <v>400</v>
      </c>
      <c r="N120" s="67"/>
      <c r="O120" s="58"/>
      <c r="P120" s="58"/>
    </row>
    <row r="121" spans="1:16" ht="30.75" customHeight="1">
      <c r="A121" s="34">
        <v>118</v>
      </c>
      <c r="B121" s="29" t="s">
        <v>352</v>
      </c>
      <c r="C121" s="30" t="s">
        <v>353</v>
      </c>
      <c r="D121" s="31" t="s">
        <v>354</v>
      </c>
      <c r="E121" s="29" t="s">
        <v>357</v>
      </c>
      <c r="F121" s="29" t="s">
        <v>358</v>
      </c>
      <c r="G121" s="29" t="s">
        <v>20</v>
      </c>
      <c r="H121" s="22">
        <v>121</v>
      </c>
      <c r="I121" s="41">
        <v>73.6</v>
      </c>
      <c r="J121" s="39"/>
      <c r="K121" s="22">
        <f t="shared" si="4"/>
        <v>67.05</v>
      </c>
      <c r="L121" s="29" t="s">
        <v>401</v>
      </c>
      <c r="M121" s="29" t="s">
        <v>400</v>
      </c>
      <c r="N121" s="67"/>
      <c r="O121" s="58"/>
      <c r="P121" s="58"/>
    </row>
    <row r="122" spans="1:16" s="45" customFormat="1" ht="30.75" customHeight="1">
      <c r="A122" s="52">
        <v>119</v>
      </c>
      <c r="B122" s="32" t="s">
        <v>361</v>
      </c>
      <c r="C122" s="53" t="s">
        <v>362</v>
      </c>
      <c r="D122" s="53" t="s">
        <v>354</v>
      </c>
      <c r="E122" s="32" t="s">
        <v>363</v>
      </c>
      <c r="F122" s="32" t="s">
        <v>364</v>
      </c>
      <c r="G122" s="32" t="s">
        <v>20</v>
      </c>
      <c r="H122" s="18">
        <v>133</v>
      </c>
      <c r="I122" s="54">
        <v>74.6</v>
      </c>
      <c r="J122" s="56"/>
      <c r="K122" s="18">
        <f t="shared" si="4"/>
        <v>70.55</v>
      </c>
      <c r="L122" s="32" t="s">
        <v>389</v>
      </c>
      <c r="M122" s="32" t="s">
        <v>398</v>
      </c>
      <c r="N122" s="67"/>
      <c r="O122" s="58"/>
      <c r="P122" s="58"/>
    </row>
    <row r="123" spans="1:16" ht="30.75" customHeight="1">
      <c r="A123" s="34">
        <v>120</v>
      </c>
      <c r="B123" s="29" t="s">
        <v>361</v>
      </c>
      <c r="C123" s="30" t="s">
        <v>362</v>
      </c>
      <c r="D123" s="31" t="s">
        <v>354</v>
      </c>
      <c r="E123" s="29" t="s">
        <v>367</v>
      </c>
      <c r="F123" s="29" t="s">
        <v>323</v>
      </c>
      <c r="G123" s="29" t="s">
        <v>20</v>
      </c>
      <c r="H123" s="22">
        <v>124.5</v>
      </c>
      <c r="I123" s="41">
        <v>78.2</v>
      </c>
      <c r="J123" s="39"/>
      <c r="K123" s="22">
        <f t="shared" si="4"/>
        <v>70.225</v>
      </c>
      <c r="L123" s="29" t="s">
        <v>399</v>
      </c>
      <c r="M123" s="29" t="s">
        <v>400</v>
      </c>
      <c r="N123" s="67"/>
      <c r="O123" s="58"/>
      <c r="P123" s="58"/>
    </row>
    <row r="124" spans="1:16" ht="30.75" customHeight="1">
      <c r="A124" s="34">
        <v>121</v>
      </c>
      <c r="B124" s="29" t="s">
        <v>361</v>
      </c>
      <c r="C124" s="30" t="s">
        <v>362</v>
      </c>
      <c r="D124" s="31" t="s">
        <v>354</v>
      </c>
      <c r="E124" s="29" t="s">
        <v>368</v>
      </c>
      <c r="F124" s="29" t="s">
        <v>369</v>
      </c>
      <c r="G124" s="29" t="s">
        <v>20</v>
      </c>
      <c r="H124" s="22">
        <v>124.5</v>
      </c>
      <c r="I124" s="41">
        <v>76.4</v>
      </c>
      <c r="J124" s="39"/>
      <c r="K124" s="22">
        <f t="shared" si="4"/>
        <v>69.325</v>
      </c>
      <c r="L124" s="29" t="s">
        <v>401</v>
      </c>
      <c r="M124" s="29" t="s">
        <v>400</v>
      </c>
      <c r="N124" s="67"/>
      <c r="O124" s="58"/>
      <c r="P124" s="58"/>
    </row>
    <row r="125" spans="1:16" ht="30.75" customHeight="1">
      <c r="A125" s="34">
        <v>122</v>
      </c>
      <c r="B125" s="29" t="s">
        <v>361</v>
      </c>
      <c r="C125" s="30" t="s">
        <v>362</v>
      </c>
      <c r="D125" s="31" t="s">
        <v>354</v>
      </c>
      <c r="E125" s="29" t="s">
        <v>365</v>
      </c>
      <c r="F125" s="29" t="s">
        <v>366</v>
      </c>
      <c r="G125" s="29" t="s">
        <v>20</v>
      </c>
      <c r="H125" s="22">
        <v>129</v>
      </c>
      <c r="I125" s="41">
        <v>73.8</v>
      </c>
      <c r="J125" s="39"/>
      <c r="K125" s="22">
        <f t="shared" si="4"/>
        <v>69.15</v>
      </c>
      <c r="L125" s="29" t="s">
        <v>402</v>
      </c>
      <c r="M125" s="29" t="s">
        <v>400</v>
      </c>
      <c r="N125" s="67"/>
      <c r="O125" s="58"/>
      <c r="P125" s="58"/>
    </row>
    <row r="126" ht="4.5" customHeight="1">
      <c r="A126" s="36"/>
    </row>
    <row r="127" spans="1:16" s="28" customFormat="1" ht="31.5" customHeight="1">
      <c r="A127" s="72" t="s">
        <v>404</v>
      </c>
      <c r="B127" s="72"/>
      <c r="C127" s="72"/>
      <c r="D127" s="72"/>
      <c r="E127" s="72"/>
      <c r="F127" s="72"/>
      <c r="G127" s="72"/>
      <c r="H127" s="72"/>
      <c r="I127" s="72"/>
      <c r="J127" s="72"/>
      <c r="K127" s="72"/>
      <c r="L127" s="72"/>
      <c r="M127" s="72"/>
      <c r="N127" s="72"/>
      <c r="O127" s="72"/>
      <c r="P127" s="72"/>
    </row>
    <row r="128" spans="1:16" s="28" customFormat="1" ht="33.75" customHeight="1">
      <c r="A128" s="72" t="s">
        <v>403</v>
      </c>
      <c r="B128" s="72"/>
      <c r="C128" s="72"/>
      <c r="D128" s="72"/>
      <c r="E128" s="72"/>
      <c r="F128" s="72"/>
      <c r="G128" s="72"/>
      <c r="H128" s="72"/>
      <c r="I128" s="72"/>
      <c r="J128" s="72"/>
      <c r="K128" s="72"/>
      <c r="L128" s="72"/>
      <c r="M128" s="72"/>
      <c r="N128" s="72"/>
      <c r="O128" s="72"/>
      <c r="P128" s="72"/>
    </row>
    <row r="129" ht="13.5" customHeight="1">
      <c r="A129" s="36"/>
    </row>
    <row r="130" ht="13.5" customHeight="1">
      <c r="A130" s="36"/>
    </row>
    <row r="131" ht="13.5" customHeight="1">
      <c r="A131" s="36"/>
    </row>
    <row r="132" ht="13.5" customHeight="1">
      <c r="A132" s="36"/>
    </row>
    <row r="133" ht="13.5" customHeight="1">
      <c r="A133" s="36"/>
    </row>
    <row r="134" ht="13.5" customHeight="1">
      <c r="A134" s="36"/>
    </row>
    <row r="135" ht="13.5" customHeight="1">
      <c r="A135" s="36"/>
    </row>
    <row r="136" ht="13.5" customHeight="1">
      <c r="A136" s="36"/>
    </row>
    <row r="137" ht="13.5" customHeight="1">
      <c r="A137" s="36"/>
    </row>
    <row r="138" ht="13.5" customHeight="1">
      <c r="A138" s="36"/>
    </row>
    <row r="139" ht="13.5" customHeight="1">
      <c r="A139" s="36"/>
    </row>
    <row r="140" ht="13.5" customHeight="1">
      <c r="A140" s="36"/>
    </row>
    <row r="141" ht="13.5" customHeight="1">
      <c r="A141" s="36"/>
    </row>
    <row r="142" ht="13.5" customHeight="1">
      <c r="A142" s="36"/>
    </row>
  </sheetData>
  <sheetProtection/>
  <mergeCells count="40">
    <mergeCell ref="A127:P127"/>
    <mergeCell ref="A128:P128"/>
    <mergeCell ref="A2:I2"/>
    <mergeCell ref="A1:P1"/>
    <mergeCell ref="N4:N10"/>
    <mergeCell ref="O4:O10"/>
    <mergeCell ref="P4:P10"/>
    <mergeCell ref="N105:N113"/>
    <mergeCell ref="N114:N125"/>
    <mergeCell ref="O114:O125"/>
    <mergeCell ref="P114:P125"/>
    <mergeCell ref="O105:O113"/>
    <mergeCell ref="P105:P113"/>
    <mergeCell ref="P11:P20"/>
    <mergeCell ref="P21:P29"/>
    <mergeCell ref="P52:P63"/>
    <mergeCell ref="O64:O71"/>
    <mergeCell ref="P64:P71"/>
    <mergeCell ref="P72:P81"/>
    <mergeCell ref="N82:N89"/>
    <mergeCell ref="N90:N104"/>
    <mergeCell ref="O82:O89"/>
    <mergeCell ref="P82:P89"/>
    <mergeCell ref="O90:O104"/>
    <mergeCell ref="P90:P104"/>
    <mergeCell ref="N52:N63"/>
    <mergeCell ref="O52:O63"/>
    <mergeCell ref="N64:N71"/>
    <mergeCell ref="N72:N81"/>
    <mergeCell ref="O72:O81"/>
    <mergeCell ref="N11:N20"/>
    <mergeCell ref="O11:O20"/>
    <mergeCell ref="N21:N29"/>
    <mergeCell ref="O21:O29"/>
    <mergeCell ref="N30:N42"/>
    <mergeCell ref="O30:O42"/>
    <mergeCell ref="P30:P42"/>
    <mergeCell ref="N43:N51"/>
    <mergeCell ref="O43:O51"/>
    <mergeCell ref="P43:P51"/>
  </mergeCells>
  <printOptions horizontalCentered="1"/>
  <pageMargins left="0.5118110236220472" right="0.5118110236220472" top="0.7480314960629921" bottom="0.7480314960629921" header="0.31496062992125984" footer="0.31496062992125984"/>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ustomHeight="1"/>
  <sheetData/>
  <sheetProtection/>
  <printOptions/>
  <pageMargins left="0.7" right="0.7" top="0.75" bottom="0.75"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dc:creator>
  <cp:keywords/>
  <dc:description/>
  <cp:lastModifiedBy>微软用户</cp:lastModifiedBy>
  <cp:lastPrinted>2017-06-12T07:36:02Z</cp:lastPrinted>
  <dcterms:created xsi:type="dcterms:W3CDTF">2012-06-12T02:18:12Z</dcterms:created>
  <dcterms:modified xsi:type="dcterms:W3CDTF">2017-06-13T05:41:42Z</dcterms:modified>
  <cp:category/>
  <cp:version/>
  <cp:contentType/>
  <cp:contentStatus/>
</cp:coreProperties>
</file>